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pivotTables/pivotTable2.xml" ContentType="application/vnd.openxmlformats-officedocument.spreadsheetml.pivotTable+xml"/>
  <Override PartName="/xl/drawings/drawing2.xml" ContentType="application/vnd.openxmlformats-officedocument.drawing+xml"/>
  <Override PartName="/xl/charts/chart2.xml" ContentType="application/vnd.openxmlformats-officedocument.drawingml.chart+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90" windowWidth="14880" windowHeight="6465"/>
  </bookViews>
  <sheets>
    <sheet name="all DATA" sheetId="1" r:id="rId1"/>
    <sheet name="TOOLS" sheetId="12" r:id="rId2"/>
    <sheet name="PROFILE" sheetId="14" r:id="rId3"/>
    <sheet name="OSIFE Projects" sheetId="15" r:id="rId4"/>
    <sheet name="GRANTS PER SIZE" sheetId="17" r:id="rId5"/>
    <sheet name="FUNDING DEPENDENCY" sheetId="19" r:id="rId6"/>
  </sheets>
  <definedNames>
    <definedName name="_xlnm._FilterDatabase" localSheetId="0" hidden="1">'all DATA'!$A$1:$N$33</definedName>
    <definedName name="_xlnm._FilterDatabase" localSheetId="5" hidden="1">'FUNDING DEPENDENCY'!$A$2:$E$2</definedName>
    <definedName name="_xlnm._FilterDatabase" localSheetId="4">'GRANTS PER SIZE'!$B$2:$J$2</definedName>
  </definedNames>
  <calcPr calcId="145621"/>
  <pivotCaches>
    <pivotCache cacheId="0" r:id="rId7"/>
    <pivotCache cacheId="1" r:id="rId8"/>
  </pivotCaches>
</workbook>
</file>

<file path=xl/calcChain.xml><?xml version="1.0" encoding="utf-8"?>
<calcChain xmlns="http://schemas.openxmlformats.org/spreadsheetml/2006/main">
  <c r="N18" i="1" l="1"/>
  <c r="N19" i="1"/>
  <c r="N15" i="1"/>
  <c r="N17" i="1"/>
  <c r="N20" i="1"/>
  <c r="N21" i="1"/>
  <c r="N22" i="1"/>
  <c r="N23" i="1"/>
  <c r="N24" i="1"/>
  <c r="N25" i="1"/>
  <c r="N26" i="1"/>
  <c r="N27" i="1"/>
  <c r="N28" i="1"/>
  <c r="N29" i="1"/>
  <c r="N30" i="1"/>
  <c r="N31" i="1"/>
  <c r="N32" i="1"/>
  <c r="N33" i="1"/>
  <c r="N9" i="1" l="1"/>
  <c r="N3" i="1"/>
  <c r="N4" i="1"/>
  <c r="N5" i="1"/>
  <c r="N6" i="1"/>
  <c r="N7" i="1"/>
  <c r="N10" i="1"/>
  <c r="N11" i="1"/>
  <c r="N12" i="1"/>
  <c r="N13" i="1"/>
  <c r="N14" i="1"/>
  <c r="N16" i="1"/>
  <c r="N2" i="1"/>
  <c r="C23" i="17" l="1"/>
  <c r="C22" i="17"/>
</calcChain>
</file>

<file path=xl/comments1.xml><?xml version="1.0" encoding="utf-8"?>
<comments xmlns="http://schemas.openxmlformats.org/spreadsheetml/2006/main">
  <authors>
    <author>Debora</author>
    <author>Zsofia</author>
  </authors>
  <commentList>
    <comment ref="M5" authorId="0">
      <text>
        <r>
          <rPr>
            <b/>
            <sz val="9"/>
            <color indexed="81"/>
            <rFont val="Tahoma"/>
            <charset val="1"/>
          </rPr>
          <t>Debora:</t>
        </r>
        <r>
          <rPr>
            <sz val="9"/>
            <color indexed="81"/>
            <rFont val="Tahoma"/>
            <charset val="1"/>
          </rPr>
          <t xml:space="preserve">
Magenta's project with its own legal personality</t>
        </r>
      </text>
    </comment>
    <comment ref="M10" authorId="1">
      <text>
        <r>
          <rPr>
            <b/>
            <sz val="9"/>
            <color indexed="81"/>
            <rFont val="Tahoma"/>
            <family val="2"/>
          </rPr>
          <t>Zsofia:</t>
        </r>
        <r>
          <rPr>
            <sz val="9"/>
            <color indexed="81"/>
            <rFont val="Tahoma"/>
            <family val="2"/>
          </rPr>
          <t xml:space="preserve">
2013</t>
        </r>
      </text>
    </comment>
  </commentList>
</comments>
</file>

<file path=xl/sharedStrings.xml><?xml version="1.0" encoding="utf-8"?>
<sst xmlns="http://schemas.openxmlformats.org/spreadsheetml/2006/main" count="469" uniqueCount="153">
  <si>
    <t>Organisation</t>
  </si>
  <si>
    <t>Project</t>
  </si>
  <si>
    <t>Duration</t>
  </si>
  <si>
    <t xml:space="preserve">Amount </t>
  </si>
  <si>
    <t>Description</t>
  </si>
  <si>
    <t>Al Nisa</t>
  </si>
  <si>
    <t>Minority led NGO</t>
  </si>
  <si>
    <t>Do you know me?</t>
  </si>
  <si>
    <t>XF</t>
  </si>
  <si>
    <t>3 months</t>
  </si>
  <si>
    <t>(finished)</t>
  </si>
  <si>
    <t>Support for a campaign and symposium that aim to encourage the concept of diversity by increasing visibility and promoting a positive image of Muslim women.</t>
  </si>
  <si>
    <t>Art1</t>
  </si>
  <si>
    <t>Mainstream NGO dealing with all kind of discriminations</t>
  </si>
  <si>
    <t>A closer look at ethnic profiling, minority trust in police and effects for public safety</t>
  </si>
  <si>
    <t>2 years</t>
  </si>
  <si>
    <t>(ongoing)</t>
  </si>
  <si>
    <t>Support for a project that critically assesses the different manifestations and effects of ethnic profiling with both police and public safety officials and representative organisations of ethnic minorities. The project aims to facilitate a better understanding of the effects of ethnic profiling and a willingness to question these practices and look for alternative approaches. The project goals are to (1) change the nature of the debate about ethnic profiling, to get it on the agenda of local and/or national government and to enhance openness to alternatives; (2) sensitize police and government officials; (3) raise awareness with youth and organisations of groups targeted by ethnic profiling about rights and how to gain influence for change when these rights are infringed.</t>
  </si>
  <si>
    <t>Doetank</t>
  </si>
  <si>
    <t>Innovative NGO, risky project</t>
  </si>
  <si>
    <t>P.O.L.I.T.I.E. (Police develops patience,  integrity, tolerance, vision and balance)</t>
  </si>
  <si>
    <t>1 year</t>
  </si>
  <si>
    <t>The purpose of this grant is to strongly encourage the Dutch police to take a stand against stereotyping and prejudices by Dutch police officers in their working practice towards migrants and people of migrant origin, and to empower youngsters from migrant origin to record, edit and publish possibly discriminatory police behaviour.</t>
  </si>
  <si>
    <t>INACH (International Network Against Cyberhate)</t>
  </si>
  <si>
    <t xml:space="preserve"> A spin off project of Magenta</t>
  </si>
  <si>
    <t>Creating cyber hate awareness and countering online hate</t>
  </si>
  <si>
    <t>15 months</t>
  </si>
  <si>
    <t>Support for a project aiming to raise awareness about cyber hate with both users and industry, state actors and international bodies through (1) campaigning activities (mostly around the Internet Common Values Charter) and (2) the gathering, creation and dissemination of education materials on how to counter online hate speech.</t>
  </si>
  <si>
    <t>Magenta</t>
  </si>
  <si>
    <t>Electronic empowerment and facilitation of Human Rights and antiracism work</t>
  </si>
  <si>
    <t xml:space="preserve">13 months </t>
  </si>
  <si>
    <t>Support to keep Magenta's secretariat running and allow them to continue producing the ICARE and HateCrime newsletters.</t>
  </si>
  <si>
    <t>Spior</t>
  </si>
  <si>
    <t>Platform of Islamic organisations in Rotterdam region</t>
  </si>
  <si>
    <t>Monitoring Islamophobia in the Netherlands</t>
  </si>
  <si>
    <t>5 months</t>
  </si>
  <si>
    <t>The purpose of this grant is to realize a preliminary research into the nature and principal features of islamophobia in the Netherlands, preceding the development and executing of a (periodical) monitor on islamophobia. The Jewish community in the Netherlands, has the most long lasting tradition in the monitoring of anti-Semitism, whereas the Islamic  community in the Netherlands hardly has any substantial  data on the occurrence of islamophobia. This project explores whether the praxis of recording and monitoring anti-Semitism in the Netherlands provides an example for the Islamic community  to develop a comparable way to gather and analyse data on Islamophobia.</t>
  </si>
  <si>
    <t>Catharina Johanna Maria van der Valk </t>
  </si>
  <si>
    <t>Individual</t>
  </si>
  <si>
    <t>Translation of the Study: Islamophobia and Discrimination in the Netherlands</t>
  </si>
  <si>
    <t>AHIE</t>
  </si>
  <si>
    <t>1 month</t>
  </si>
  <si>
    <t>to support the translation of the following study by Ineke van der Valk: Islamophobia and Discrimination, from Dutch into English. The translation will make the study available to a wider audience.</t>
  </si>
  <si>
    <t>Anne Frank House (AFH)</t>
  </si>
  <si>
    <t xml:space="preserve">Foundation for anti-Semitism and racism research and advocacy </t>
  </si>
  <si>
    <t>Research on anti-Semitism in Secondary Education in the Netherlands</t>
  </si>
  <si>
    <t>6 months</t>
  </si>
  <si>
    <t xml:space="preserve">The purpose of this grant is to co-finance a research project, meant to get a full and up to date insight in the scope and amount of anti-Semic incidents that teachers are confronted with in Dutch secondary schools (i.e. schools for 12 to 18 year-olds). Its correlated data will give insight in the geographical scopes of the problem and give information per school type. The qualitative data will be enriched by quantitative insights in backgrounds and motives of perpetrators. </t>
  </si>
  <si>
    <t>Amnesty International Netherlands</t>
  </si>
  <si>
    <t>Established NGO</t>
  </si>
  <si>
    <t>Countering ethnic profiling by the Dutch police</t>
  </si>
  <si>
    <t>This grant will support Amnesty International Netherlands’ project on ethnic profiling in the Netherlands. Through a combination of advocacy, research and documentation, networking and campaigning, the organization will step up its work against ethnic profiling, pave the way and back up the work of other NGOs, and help to build a coalition prepared to forcefully campaign against ethnic profiling.</t>
  </si>
  <si>
    <t>Critical Mass</t>
  </si>
  <si>
    <t>Engages in playful ways with youngsters in field of discrimination, conflict and exclusion</t>
  </si>
  <si>
    <t>Friend &amp; Foe</t>
  </si>
  <si>
    <t>2,5 years</t>
  </si>
  <si>
    <t xml:space="preserve">With Friend&amp;Foe, Critical Mass stimulates the curiosity of young people towards each other and tries to establish new conversations. They encourage young people not to think in contradictions (Friend/Foe), but to think in a more constructive way to deal with peace, democracy and diversity.  With five interactive ‘experience containers’ they want to approach schools throughout the country. This project aims to enhance social safety at schools and counter social exclusion, bullying, discrimination and violence at schools. </t>
  </si>
  <si>
    <t>Humanity in Action the Netherlands</t>
  </si>
  <si>
    <t>Network of students and young professionals engaged in human rights and discrimination</t>
  </si>
  <si>
    <t>Institutional and core-program support</t>
  </si>
  <si>
    <t>The grant aims to support the organization of the 2013 summer program, and continuity of the alumni network in the Netherlands. The summer program brings together students or young professionals of different social and ethnic backgrounds and nationalities in a discussion programme on slavery and colonialism. Participants are required to execute senior fellow action projects.</t>
  </si>
  <si>
    <t>Magenta (and INACH)</t>
  </si>
  <si>
    <t>NGO focused on discrimination on-line</t>
  </si>
  <si>
    <t>Organisational development support for Magenta (and INACH)</t>
  </si>
  <si>
    <t>This grant aims to support Magenta (and indirectly INACH – the International Network Against Cyberhate) through ODS to restructure and be more sustainable and effective.</t>
  </si>
  <si>
    <t>OBEE Consultancy</t>
  </si>
  <si>
    <t>Consultancy advising private and public institutions (led by the professor Kwame Nimako)</t>
  </si>
  <si>
    <t xml:space="preserve">Fellowships for EU participants to  Black Europe Summer School (BESS) </t>
  </si>
  <si>
    <t xml:space="preserve">The purpose of this grant is to cover the tuition fees of 14 participants from EU based NGOs who want to participate in the Black Europe Summer Schools in 2013 or 2014 but do not have the adequate means to pay for themselves. The Summer School on Black Europe is an intensive two-week course offered in Amsterdam. The overall goal of this course is to examine the contemporary circumstances of the African Diaspora in Europe. The program will focus on the historical and colonial legacies of European countries to discuss the origins of Black Europe and investigate the impact of these legacies on policies and legislation today. </t>
  </si>
  <si>
    <t xml:space="preserve">Meldpunt Discriminatie regio Amsterdam </t>
  </si>
  <si>
    <t>Anti-discrimination Bureau, works closely with other local NGOs</t>
  </si>
  <si>
    <t>Monitor Islamophobia and Discrimination in the Netherlands</t>
  </si>
  <si>
    <t>The purpose of this grant is to facilitate the continuity of monitoring research on islamophobia and discrimination in the Netherlands in order to get more insight into the phenomenon, the possibilities to counter it (policies and practices) and to impact on policies against discrimination and empower ethnic minority communities.</t>
  </si>
  <si>
    <t>Netherlands Commission of Lawyers for Human Rights, NJCM</t>
  </si>
  <si>
    <t>Dutch Strategic Litigation Project</t>
  </si>
  <si>
    <t>ECLP</t>
  </si>
  <si>
    <t xml:space="preserve">The grant aims to provide support to the NJCM, one of the leading advocacy organization in the country to scale up strategic litigation efforts on the field of anti-discrimination, ethnic profiling, asylum and other relevant issues. </t>
  </si>
  <si>
    <t>year awarded</t>
  </si>
  <si>
    <t>TYPE</t>
  </si>
  <si>
    <t>STATUS</t>
  </si>
  <si>
    <t>AWARDED</t>
  </si>
  <si>
    <t>Monitoring hate speech/crime online, NGO focused on discrimination on line</t>
  </si>
  <si>
    <t xml:space="preserve"> 1 year </t>
  </si>
  <si>
    <t xml:space="preserve">2 years </t>
  </si>
  <si>
    <r>
      <t>(finished)</t>
    </r>
    <r>
      <rPr>
        <sz val="11"/>
        <color rgb="FF000000"/>
        <rFont val="Calibri"/>
        <family val="2"/>
        <scheme val="minor"/>
      </rPr>
      <t xml:space="preserve"> </t>
    </r>
  </si>
  <si>
    <t>OSIFE Prog</t>
  </si>
  <si>
    <t>Row Labels</t>
  </si>
  <si>
    <t>Grand Total</t>
  </si>
  <si>
    <t xml:space="preserve">Sum of Amount </t>
  </si>
  <si>
    <t>PROFILE</t>
  </si>
  <si>
    <t>ADVOCACY</t>
  </si>
  <si>
    <t>RESEARCH</t>
  </si>
  <si>
    <t>RAISE AWARENESS</t>
  </si>
  <si>
    <t>TRAINING</t>
  </si>
  <si>
    <t>na</t>
  </si>
  <si>
    <t>ProDemos</t>
  </si>
  <si>
    <t>Independent national organisation. Provides information on the democratic rule of law</t>
  </si>
  <si>
    <t>Empowering voters through VoteMatch Europe and Information Meetings</t>
  </si>
  <si>
    <t>EE</t>
  </si>
  <si>
    <t>7 months</t>
  </si>
  <si>
    <t>This VAA project has been put forward by ProDemos - House for Democracy and the Rule of Law, the organization behind the highly successful Dutch VAA called “StemWijzer”, which is used by millions of voters in each election. Their VAA, called “VoteMatch Europe 2014”, is based on the policy positions of national political parties in 12 EU countries. Similar to Kieskompas, their voting advice is based on the policy positions of national political parties in the participating countries. This project has a strong national character, however, and in essence there will be 12 different VAAs, as in addition to a common set of 20 questions there will be 10 questions which have particular national relevance. Furthermore, while all participating partners work with the same ‘back end technology,’ the user interface is customized for each national audience. ProDemos also organizes meetings during national, local and EU elections for target groups that are difficult to reach. The aim of these meetings is to provide information to the attendees, and to mobilize them to vote. For the 2014 elections, they aim to organize 60 meetings throughout the country, working partly in conjunction with Resto VanHarte, immigrant organizations, senior citizens’ associations and women’s groups with a potential reach of 3000-6000 voters.</t>
  </si>
  <si>
    <t>SPIOR</t>
  </si>
  <si>
    <t>Umbrella organization of Islamic organizations in the Rotterdam area</t>
  </si>
  <si>
    <t>Making every voice count: Elections in the Netherlands 2014</t>
  </si>
  <si>
    <t>This project aims to promote participation in the political process amongst underrepresented groups, particularly migrants, women, and Muslims. The project will be run by a consortium of three local organizations in the Rotterdam area. SPIOR, a platform of Islamic organizations which combines 66 mosques and other grassroots Muslim organizations, will work together with Dona Daria, the center of expertise for women’s emancipation in Rotterdam, and PBR, an umbrella organization of migrants’ grassroots organizations in the region, on a community-led campaign and face-to-face information meetings. By combining the knowledge and expertise of these three umbrella organizations, the project does not only aim to stimulate women, Muslims, and migrants to vote, but also to increase their sense of belonging to local, Dutch, and European society. The project will also have a specific focus on Surinamese, Antillean and Cape Verdean youth and women.</t>
  </si>
  <si>
    <t>Stichting Onderzoek Multinationale Ondernemingen (SOMO)</t>
  </si>
  <si>
    <t>Not-for-profit research and network organisation working on social, ecological and economic.</t>
  </si>
  <si>
    <t>Public Loss, Private Gain</t>
  </si>
  <si>
    <t>14 months</t>
  </si>
  <si>
    <t>SOMO proposes to target the EU as well as the governments of Italy and the Netherlands to apply pressure before and after the EP elections to adopt concrete policy measures in the following areas: 1) more stringent tax reporting and transparency requirements for transnational companies, including on beneficial ownership and country-by-country tax payment reporting; 2) strengthening the fight against illicit capital flows; 3) financial sector reforms that prevent the costs of excessive risk taking to be borne by tax payers and societies; and 4) enhanced enforcement mechanisms for corporate accountability in general.</t>
  </si>
  <si>
    <t xml:space="preserve">OSF Muslims in EU Cities </t>
  </si>
  <si>
    <t>Muslims in Amsterdam  2010</t>
  </si>
  <si>
    <t xml:space="preserve">The city of Amsterdam was chosen due to it being the largest in the Netherlands; substantial Muslim population; its Muslim communities and municipal approach have attracted national and international attention; and its developments and policies were seen as widely exemplary across the Netherlands.. the focus was on the district of Slotervaart  and the research examined experiences of integration in housing, health, employment, identity and belonging, civic and particular participation, safety and security as well as the role of the media.   </t>
  </si>
  <si>
    <t>OSF Muslims in EU Cities</t>
  </si>
  <si>
    <t>Muslims in Rotterdam</t>
  </si>
  <si>
    <t xml:space="preserve">Rotterdam is commonly viewed as at the front line of societal developments and tensions partly resulting from immigration and integration processes. There is  a wealth of Islamic institutions and facilities as well as NGOS. In 2002, the municipal government that came into power espoused a political discourse which criticised integration policies led by the party Liveable Rotterdam who achieved a major electoral victory premised on an anti-Islam and integration platform. Muslims in Rotterdam focused on the area of Feijenoord which had an almost 70% immigrant origin population composed of a variety of Muslim backgrounds.  </t>
  </si>
  <si>
    <t>Muslims in Europe</t>
  </si>
  <si>
    <t xml:space="preserve">A comparative overview of 11 cities across Europe bringing the findings from these cities together. The report findings and recommendations were aimed at the local, national and the EU level </t>
  </si>
  <si>
    <t>OSF Somalis in European Cities</t>
  </si>
  <si>
    <t xml:space="preserve">Somalis in Amsterdam </t>
  </si>
  <si>
    <t xml:space="preserve">Amsterdam’s Somali population is smaller than other Dutch cities but has a strong civil society and historical presence in the Netherlands and Amsterdam. Most are refugees or asylum seekers and the Netherlands is a country of transit for many from the Scandinavian countries to the UK. With the current discourse on assimilation rather than integration, Somalis face a particular challenge as a refugee, recent, black and Muslim population. This report focuses on core areas that matter when it comes to integration including identity and belonging, employment and civic and political participation. This report is part of a seven city research examining Somali experiences in Europe.   </t>
  </si>
  <si>
    <t>OSF Engaging Marginalised Majority Populations and Communities (EMMPAC)</t>
  </si>
  <si>
    <t>Amsterdam</t>
  </si>
  <si>
    <t xml:space="preserve">This six city research examines the views of white mainstream communities from socio economically deprived districts in select cities. These communities are an ignored population whose views and lives are invisible in the public discourse on integration and social inclusion and for whom many people speak on their behalf. The impact of austerity, social discontent, rise and mainstreaming of the views of the PVV party and a continuing anti –integration discourse play a role in why Amsterdam was chosen to be a focus city in this research.  </t>
  </si>
  <si>
    <t>Muslims in Amsterdam and Rotterdam</t>
  </si>
  <si>
    <t>June 2009-2013</t>
  </si>
  <si>
    <t xml:space="preserve">Awareness raising on research findings: Metropolis conferences – 2010 and 2013 </t>
  </si>
  <si>
    <t>In partnership with district Mayor of Slotervaart  launch of Muslims in Amsterdam repot</t>
  </si>
  <si>
    <t xml:space="preserve">Convening on draft report findings with city administrations and civil society groups </t>
  </si>
  <si>
    <t>2010-12</t>
  </si>
  <si>
    <t xml:space="preserve">OSJI, Youth Initiative and AHiE collaboration on youth and ethnic profiling </t>
  </si>
  <si>
    <t>Debates: The Art of Inclusion</t>
  </si>
  <si>
    <t>Capacity building training of European grass roots organisations including four Dutch NGOs</t>
  </si>
  <si>
    <t>2008-2013</t>
  </si>
  <si>
    <t xml:space="preserve">Visual advocacy: photography project with Communications department </t>
  </si>
  <si>
    <t>Meet the Somalis illustrations with two stories from Amsterdam linking to research findings</t>
  </si>
  <si>
    <t xml:space="preserve">Op-Eds and Voices pieces </t>
  </si>
  <si>
    <t>TOOL</t>
  </si>
  <si>
    <t>GRANT</t>
  </si>
  <si>
    <t>CONSULTANCY</t>
  </si>
  <si>
    <t>NA</t>
  </si>
  <si>
    <t>OPERATIONAL</t>
  </si>
  <si>
    <t>MOBILISATION</t>
  </si>
  <si>
    <t xml:space="preserve">(finished) </t>
  </si>
  <si>
    <t xml:space="preserve">Count of Amount </t>
  </si>
  <si>
    <t>TOTAL GRANTS</t>
  </si>
  <si>
    <t>AVERAGE GRANT SEIZE</t>
  </si>
  <si>
    <t>n.a. (individual)</t>
  </si>
  <si>
    <t>ORGANIZATIONAL BUDGET</t>
  </si>
  <si>
    <t>% Grant over Org. Budget</t>
  </si>
  <si>
    <t>n.a.</t>
  </si>
  <si>
    <t xml:space="preserve">Grant Amount </t>
  </si>
  <si>
    <t>GRANTEE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</si>
</sst>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540A]#,##0"/>
  </numFmts>
  <fonts count="12" x14ac:knownFonts="1">
    <font>
      <sz val="11"/>
      <color theme="1"/>
      <name val="Calibri"/>
      <family val="2"/>
      <scheme val="minor"/>
    </font>
    <font>
      <u/>
      <sz val="11"/>
      <color theme="10"/>
      <name val="Calibri"/>
      <family val="2"/>
      <scheme val="minor"/>
    </font>
    <font>
      <sz val="11"/>
      <name val="Calibri"/>
      <family val="2"/>
      <scheme val="minor"/>
    </font>
    <font>
      <b/>
      <sz val="11"/>
      <color theme="1"/>
      <name val="Cambria"/>
      <family val="1"/>
    </font>
    <font>
      <sz val="11"/>
      <color rgb="FF000000"/>
      <name val="Calibri"/>
      <family val="2"/>
      <scheme val="minor"/>
    </font>
    <font>
      <sz val="9"/>
      <color rgb="FF000000"/>
      <name val="Arial"/>
      <family val="2"/>
    </font>
    <font>
      <sz val="9"/>
      <color indexed="81"/>
      <name val="Tahoma"/>
      <family val="2"/>
    </font>
    <font>
      <b/>
      <sz val="9"/>
      <color indexed="81"/>
      <name val="Tahoma"/>
      <family val="2"/>
    </font>
    <font>
      <sz val="9"/>
      <color theme="1"/>
      <name val="Cambria"/>
      <family val="1"/>
    </font>
    <font>
      <b/>
      <sz val="11"/>
      <color theme="1"/>
      <name val="Calibri"/>
      <family val="2"/>
      <scheme val="minor"/>
    </font>
    <font>
      <b/>
      <sz val="9"/>
      <color indexed="81"/>
      <name val="Tahoma"/>
      <charset val="1"/>
    </font>
    <font>
      <sz val="9"/>
      <color indexed="81"/>
      <name val="Tahoma"/>
      <charset val="1"/>
    </font>
  </fonts>
  <fills count="4">
    <fill>
      <patternFill patternType="none"/>
    </fill>
    <fill>
      <patternFill patternType="gray125"/>
    </fill>
    <fill>
      <patternFill patternType="solid">
        <fgColor rgb="FFDBE5F1"/>
        <bgColor indexed="64"/>
      </patternFill>
    </fill>
    <fill>
      <patternFill patternType="solid">
        <fgColor theme="4" tint="0.79998168889431442"/>
        <bgColor theme="4" tint="0.79998168889431442"/>
      </patternFill>
    </fill>
  </fills>
  <borders count="7">
    <border>
      <left/>
      <right/>
      <top/>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58">
    <xf numFmtId="0" fontId="0" fillId="0" borderId="0" xfId="0"/>
    <xf numFmtId="0" fontId="2" fillId="0" borderId="6" xfId="1" applyFont="1" applyBorder="1" applyAlignment="1">
      <alignment horizontal="center" vertical="center" wrapText="1"/>
    </xf>
    <xf numFmtId="0" fontId="0" fillId="0" borderId="0" xfId="0" applyFont="1"/>
    <xf numFmtId="0" fontId="0" fillId="0" borderId="0" xfId="0" applyFont="1" applyBorder="1" applyAlignment="1">
      <alignment vertical="center" wrapText="1"/>
    </xf>
    <xf numFmtId="0" fontId="0" fillId="0" borderId="0" xfId="0" applyFont="1" applyAlignment="1">
      <alignment vertical="center" wrapText="1"/>
    </xf>
    <xf numFmtId="0" fontId="0" fillId="0" borderId="6" xfId="0" applyFont="1" applyBorder="1" applyAlignment="1">
      <alignment horizontal="center" vertical="center" wrapText="1"/>
    </xf>
    <xf numFmtId="0" fontId="4" fillId="0" borderId="6" xfId="0" applyFont="1" applyBorder="1" applyAlignment="1">
      <alignment horizontal="center" vertical="center" wrapText="1"/>
    </xf>
    <xf numFmtId="0" fontId="4" fillId="0" borderId="6" xfId="0" applyFont="1" applyBorder="1" applyAlignment="1">
      <alignment horizontal="center" vertical="center"/>
    </xf>
    <xf numFmtId="0" fontId="0" fillId="0" borderId="6" xfId="0" applyFont="1" applyBorder="1" applyAlignment="1">
      <alignment horizontal="center" vertical="center"/>
    </xf>
    <xf numFmtId="0" fontId="0" fillId="0" borderId="0" xfId="0" applyFont="1" applyAlignment="1">
      <alignment horizontal="center"/>
    </xf>
    <xf numFmtId="0" fontId="3" fillId="2" borderId="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0" borderId="5" xfId="0" applyFont="1" applyBorder="1" applyAlignment="1">
      <alignment vertical="center" wrapText="1"/>
    </xf>
    <xf numFmtId="0" fontId="1" fillId="0" borderId="6" xfId="1" applyFont="1" applyBorder="1" applyAlignment="1">
      <alignment horizontal="center" vertical="center" wrapText="1"/>
    </xf>
    <xf numFmtId="49" fontId="0" fillId="0" borderId="6"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0" fillId="0" borderId="6" xfId="0" applyNumberFormat="1" applyFont="1" applyBorder="1" applyAlignment="1">
      <alignment horizontal="center" wrapText="1"/>
    </xf>
    <xf numFmtId="164" fontId="3" fillId="2" borderId="2" xfId="0" applyNumberFormat="1" applyFont="1" applyFill="1" applyBorder="1" applyAlignment="1">
      <alignment horizontal="center" vertical="center" wrapText="1"/>
    </xf>
    <xf numFmtId="164" fontId="4" fillId="0" borderId="6" xfId="0" applyNumberFormat="1" applyFont="1" applyBorder="1" applyAlignment="1">
      <alignment horizontal="center" vertical="center" wrapText="1"/>
    </xf>
    <xf numFmtId="164" fontId="0" fillId="0" borderId="0" xfId="0" applyNumberFormat="1" applyFont="1"/>
    <xf numFmtId="0" fontId="0" fillId="0" borderId="0" xfId="0" pivotButton="1"/>
    <xf numFmtId="0" fontId="0" fillId="0" borderId="0" xfId="0" applyAlignment="1">
      <alignment horizontal="left"/>
    </xf>
    <xf numFmtId="0" fontId="0" fillId="0" borderId="0" xfId="0" applyNumberFormat="1"/>
    <xf numFmtId="0" fontId="0" fillId="0" borderId="6" xfId="0" applyFont="1" applyBorder="1"/>
    <xf numFmtId="0" fontId="8" fillId="0" borderId="6" xfId="0" applyFont="1" applyBorder="1" applyAlignment="1">
      <alignment vertical="center" wrapText="1"/>
    </xf>
    <xf numFmtId="164" fontId="0" fillId="0" borderId="6" xfId="0" applyNumberFormat="1" applyFont="1" applyBorder="1"/>
    <xf numFmtId="0" fontId="8" fillId="0" borderId="6" xfId="0" applyFont="1" applyBorder="1" applyAlignment="1">
      <alignment horizontal="center" vertical="center" wrapText="1"/>
    </xf>
    <xf numFmtId="164" fontId="0" fillId="0" borderId="6" xfId="0" applyNumberFormat="1" applyFont="1" applyBorder="1" applyAlignment="1">
      <alignment horizontal="center" vertical="center"/>
    </xf>
    <xf numFmtId="3" fontId="0" fillId="0" borderId="0" xfId="0" applyNumberFormat="1"/>
    <xf numFmtId="164" fontId="4" fillId="0" borderId="6"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164" fontId="3" fillId="2" borderId="6" xfId="0" applyNumberFormat="1" applyFont="1" applyFill="1" applyBorder="1" applyAlignment="1">
      <alignment horizontal="center" vertical="center" wrapText="1"/>
    </xf>
    <xf numFmtId="0" fontId="0" fillId="0" borderId="0" xfId="0" applyAlignment="1">
      <alignment horizontal="center" vertical="center"/>
    </xf>
    <xf numFmtId="164" fontId="0" fillId="0" borderId="0" xfId="0" applyNumberFormat="1" applyAlignment="1">
      <alignment horizontal="center" vertical="center"/>
    </xf>
    <xf numFmtId="9" fontId="0" fillId="0" borderId="6" xfId="0" applyNumberFormat="1" applyFont="1" applyBorder="1" applyAlignment="1">
      <alignment horizontal="center" vertical="center"/>
    </xf>
    <xf numFmtId="3" fontId="0" fillId="0" borderId="6" xfId="0" applyNumberFormat="1" applyFont="1" applyBorder="1" applyAlignment="1">
      <alignment horizontal="center" vertical="center"/>
    </xf>
    <xf numFmtId="3" fontId="0" fillId="0" borderId="6" xfId="0" applyNumberFormat="1" applyFont="1" applyFill="1" applyBorder="1" applyAlignment="1">
      <alignment horizontal="center" vertical="center"/>
    </xf>
    <xf numFmtId="3" fontId="0" fillId="0" borderId="6" xfId="0" applyNumberFormat="1" applyFont="1" applyFill="1" applyBorder="1" applyAlignment="1">
      <alignment horizontal="center" vertical="center" wrapText="1"/>
    </xf>
    <xf numFmtId="0" fontId="0" fillId="0" borderId="0" xfId="0" applyFont="1" applyAlignment="1">
      <alignment horizontal="center" vertical="center"/>
    </xf>
    <xf numFmtId="10" fontId="0" fillId="0" borderId="6" xfId="0" applyNumberFormat="1" applyFont="1" applyBorder="1" applyAlignment="1">
      <alignment horizontal="center" vertical="center"/>
    </xf>
    <xf numFmtId="3" fontId="3" fillId="2" borderId="2" xfId="0" applyNumberFormat="1" applyFont="1" applyFill="1" applyBorder="1" applyAlignment="1">
      <alignment horizontal="center" vertical="center" wrapText="1"/>
    </xf>
    <xf numFmtId="3" fontId="5" fillId="0" borderId="6" xfId="0" applyNumberFormat="1" applyFont="1" applyBorder="1" applyAlignment="1">
      <alignment horizontal="center" vertical="center"/>
    </xf>
    <xf numFmtId="3" fontId="0" fillId="0" borderId="0" xfId="0" applyNumberFormat="1" applyFont="1" applyAlignment="1">
      <alignment horizontal="center" vertical="center"/>
    </xf>
    <xf numFmtId="0" fontId="9" fillId="3" borderId="6" xfId="0" applyFont="1" applyFill="1" applyBorder="1" applyAlignment="1">
      <alignment horizontal="center" vertical="center"/>
    </xf>
    <xf numFmtId="3" fontId="9" fillId="3" borderId="6" xfId="0" applyNumberFormat="1" applyFont="1" applyFill="1" applyBorder="1" applyAlignment="1">
      <alignment horizontal="center" vertical="center"/>
    </xf>
    <xf numFmtId="9" fontId="0" fillId="0" borderId="6" xfId="0" applyNumberFormat="1" applyBorder="1" applyAlignment="1">
      <alignment horizontal="center" vertical="center"/>
    </xf>
    <xf numFmtId="3" fontId="0" fillId="0" borderId="6" xfId="0" applyNumberFormat="1" applyBorder="1" applyAlignment="1">
      <alignment horizontal="center" vertical="center"/>
    </xf>
    <xf numFmtId="0" fontId="0" fillId="0" borderId="6" xfId="0" applyBorder="1" applyAlignment="1">
      <alignment horizontal="left" vertical="center"/>
    </xf>
    <xf numFmtId="4" fontId="0" fillId="0" borderId="0" xfId="0" applyNumberFormat="1"/>
    <xf numFmtId="4" fontId="5" fillId="0" borderId="0" xfId="0" applyNumberFormat="1" applyFont="1"/>
    <xf numFmtId="9" fontId="0" fillId="0" borderId="6" xfId="0" applyNumberFormat="1" applyBorder="1" applyAlignment="1">
      <alignment horizontal="center"/>
    </xf>
    <xf numFmtId="3" fontId="0" fillId="0" borderId="6" xfId="0" applyNumberFormat="1" applyBorder="1" applyAlignment="1">
      <alignment horizontal="center"/>
    </xf>
    <xf numFmtId="0" fontId="0" fillId="0" borderId="6" xfId="0" applyFont="1" applyBorder="1" applyAlignment="1">
      <alignment horizontal="left" vertical="center" wrapText="1"/>
    </xf>
    <xf numFmtId="9" fontId="0" fillId="0" borderId="0" xfId="0" applyNumberFormat="1" applyAlignment="1">
      <alignment horizontal="center"/>
    </xf>
    <xf numFmtId="3" fontId="0" fillId="0" borderId="0" xfId="0" applyNumberFormat="1" applyAlignment="1">
      <alignment horizontal="center"/>
    </xf>
  </cellXfs>
  <cellStyles count="2">
    <cellStyle name="Hyperlink" xfId="1" builtinId="8"/>
    <cellStyle name="Normal" xfId="0" builtinId="0"/>
  </cellStyles>
  <dxfs count="4">
    <dxf>
      <numFmt numFmtId="3" formatCode="#,##0"/>
    </dxf>
    <dxf>
      <numFmt numFmtId="4" formatCode="#,##0.00"/>
    </dxf>
    <dxf>
      <numFmt numFmtId="4" formatCode="#,##0.0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[OSIFE_Netherlands PRD App 4-Portfolio Chart.xlsx]TOOLS!PivotTable4</c:name>
    <c:fmtId val="0"/>
  </c:pivotSource>
  <c:chart>
    <c:title>
      <c:tx>
        <c:rich>
          <a:bodyPr/>
          <a:lstStyle/>
          <a:p>
            <a:pPr>
              <a:defRPr/>
            </a:pPr>
            <a:r>
              <a:rPr lang="en-US"/>
              <a:t>TOOLs</a:t>
            </a:r>
            <a:r>
              <a:rPr lang="en-US" baseline="0"/>
              <a:t> Distribution </a:t>
            </a:r>
            <a:endParaRPr lang="en-US"/>
          </a:p>
        </c:rich>
      </c:tx>
      <c:overlay val="0"/>
    </c:title>
    <c:autoTitleDeleted val="0"/>
    <c:pivotFmts>
      <c:pivotFmt>
        <c:idx val="0"/>
        <c:marker>
          <c:symbol val="none"/>
        </c:marker>
        <c:dLbl>
          <c:idx val="0"/>
          <c:spPr/>
          <c:txPr>
            <a:bodyPr/>
            <a:lstStyle/>
            <a:p>
              <a:pPr>
                <a:defRPr/>
              </a:pPr>
              <a:endParaRPr lang="en-US"/>
            </a:p>
          </c:txPr>
          <c:showLegendKey val="0"/>
          <c:showVal val="0"/>
          <c:showCatName val="1"/>
          <c:showSerName val="0"/>
          <c:showPercent val="1"/>
          <c:showBubbleSize val="0"/>
        </c:dLbl>
      </c:pivotFmt>
    </c:pivotFmts>
    <c:plotArea>
      <c:layout/>
      <c:pieChart>
        <c:varyColors val="1"/>
        <c:ser>
          <c:idx val="0"/>
          <c:order val="0"/>
          <c:tx>
            <c:strRef>
              <c:f>TOOLS!$B$3</c:f>
              <c:strCache>
                <c:ptCount val="1"/>
                <c:pt idx="0">
                  <c:v>Total</c:v>
                </c:pt>
              </c:strCache>
            </c:strRef>
          </c:tx>
          <c:explosion val="25"/>
          <c:dLbls>
            <c:spPr/>
            <c:txPr>
              <a:bodyPr/>
              <a:lstStyle/>
              <a:p>
                <a:pPr>
                  <a:defRPr/>
                </a:pPr>
                <a:endParaRPr lang="en-US"/>
              </a:p>
            </c:txPr>
            <c:showLegendKey val="0"/>
            <c:showVal val="0"/>
            <c:showCatName val="1"/>
            <c:showSerName val="0"/>
            <c:showPercent val="1"/>
            <c:showBubbleSize val="0"/>
            <c:showLeaderLines val="1"/>
          </c:dLbls>
          <c:cat>
            <c:strRef>
              <c:f>TOOLS!$A$4:$A$7</c:f>
              <c:strCache>
                <c:ptCount val="3"/>
                <c:pt idx="0">
                  <c:v>CONSULTANCY</c:v>
                </c:pt>
                <c:pt idx="1">
                  <c:v>GRANT</c:v>
                </c:pt>
                <c:pt idx="2">
                  <c:v>OPERATIONAL</c:v>
                </c:pt>
              </c:strCache>
            </c:strRef>
          </c:cat>
          <c:val>
            <c:numRef>
              <c:f>TOOLS!$B$4:$B$7</c:f>
              <c:numCache>
                <c:formatCode>General</c:formatCode>
                <c:ptCount val="3"/>
                <c:pt idx="0">
                  <c:v>4</c:v>
                </c:pt>
                <c:pt idx="1">
                  <c:v>18</c:v>
                </c:pt>
                <c:pt idx="2">
                  <c:v>9</c:v>
                </c:pt>
              </c:numCache>
            </c:numRef>
          </c:val>
        </c:ser>
        <c:dLbls>
          <c:showLegendKey val="0"/>
          <c:showVal val="0"/>
          <c:showCatName val="1"/>
          <c:showSerName val="0"/>
          <c:showPercent val="1"/>
          <c:showBubbleSize val="0"/>
          <c:showLeaderLines val="1"/>
        </c:dLbls>
        <c:firstSliceAng val="0"/>
      </c:pieChart>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dropZonesVisible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[OSIFE_Netherlands PRD App 4-Portfolio Chart.xlsx]PROFILE!PivotTable5</c:name>
    <c:fmtId val="0"/>
  </c:pivotSource>
  <c:chart>
    <c:title>
      <c:tx>
        <c:rich>
          <a:bodyPr/>
          <a:lstStyle/>
          <a:p>
            <a:pPr>
              <a:defRPr/>
            </a:pPr>
            <a:r>
              <a:rPr lang="en-US"/>
              <a:t>PROFILE</a:t>
            </a:r>
            <a:r>
              <a:rPr lang="en-US" baseline="0"/>
              <a:t> distribution</a:t>
            </a:r>
            <a:endParaRPr lang="en-US"/>
          </a:p>
        </c:rich>
      </c:tx>
      <c:overlay val="0"/>
    </c:title>
    <c:autoTitleDeleted val="0"/>
    <c:pivotFmts>
      <c:pivotFmt>
        <c:idx val="0"/>
        <c:marker>
          <c:symbol val="none"/>
        </c:marker>
        <c:dLbl>
          <c:idx val="0"/>
          <c:spPr/>
          <c:txPr>
            <a:bodyPr/>
            <a:lstStyle/>
            <a:p>
              <a:pPr>
                <a:defRPr/>
              </a:pPr>
              <a:endParaRPr lang="en-US"/>
            </a:p>
          </c:txPr>
          <c:showLegendKey val="0"/>
          <c:showVal val="1"/>
          <c:showCatName val="0"/>
          <c:showSerName val="0"/>
          <c:showPercent val="0"/>
          <c:showBubbleSize val="0"/>
        </c:dLbl>
      </c:pivotFmt>
    </c:pivotFmts>
    <c:plotArea>
      <c:layout/>
      <c:barChart>
        <c:barDir val="col"/>
        <c:grouping val="clustered"/>
        <c:varyColors val="0"/>
        <c:ser>
          <c:idx val="0"/>
          <c:order val="0"/>
          <c:tx>
            <c:strRef>
              <c:f>PROFILE!$B$3</c:f>
              <c:strCache>
                <c:ptCount val="1"/>
                <c:pt idx="0">
                  <c:v>Total</c:v>
                </c:pt>
              </c:strCache>
            </c:strRef>
          </c:tx>
          <c:invertIfNegative val="0"/>
          <c:dLbls>
            <c:spPr/>
            <c:txPr>
              <a:bodyPr/>
              <a:lstStyle/>
              <a:p>
                <a:pPr>
                  <a:defRPr/>
                </a:pPr>
                <a:endParaRPr lang="en-US"/>
              </a:p>
            </c:txPr>
            <c:showLegendKey val="0"/>
            <c:showVal val="1"/>
            <c:showCatName val="0"/>
            <c:showSerName val="0"/>
            <c:showPercent val="0"/>
            <c:showBubbleSize val="0"/>
            <c:showLeaderLines val="0"/>
          </c:dLbls>
          <c:cat>
            <c:strRef>
              <c:f>PROFILE!$A$4:$A$9</c:f>
              <c:strCache>
                <c:ptCount val="5"/>
                <c:pt idx="0">
                  <c:v>ADVOCACY</c:v>
                </c:pt>
                <c:pt idx="1">
                  <c:v>MOBILISATION</c:v>
                </c:pt>
                <c:pt idx="2">
                  <c:v>RAISE AWARENESS</c:v>
                </c:pt>
                <c:pt idx="3">
                  <c:v>RESEARCH</c:v>
                </c:pt>
                <c:pt idx="4">
                  <c:v>TRAINING</c:v>
                </c:pt>
              </c:strCache>
            </c:strRef>
          </c:cat>
          <c:val>
            <c:numRef>
              <c:f>PROFILE!$B$4:$B$9</c:f>
              <c:numCache>
                <c:formatCode>#,##0.00</c:formatCode>
                <c:ptCount val="5"/>
                <c:pt idx="0">
                  <c:v>794028</c:v>
                </c:pt>
                <c:pt idx="1">
                  <c:v>317249</c:v>
                </c:pt>
                <c:pt idx="2">
                  <c:v>282395</c:v>
                </c:pt>
                <c:pt idx="3">
                  <c:v>296624</c:v>
                </c:pt>
                <c:pt idx="4">
                  <c:v>70186</c:v>
                </c:pt>
              </c:numCache>
            </c:numRef>
          </c:val>
        </c:ser>
        <c:dLbls>
          <c:showLegendKey val="0"/>
          <c:showVal val="1"/>
          <c:showCatName val="0"/>
          <c:showSerName val="0"/>
          <c:showPercent val="0"/>
          <c:showBubbleSize val="0"/>
        </c:dLbls>
        <c:gapWidth val="150"/>
        <c:overlap val="-25"/>
        <c:axId val="123511936"/>
        <c:axId val="123338752"/>
      </c:barChart>
      <c:catAx>
        <c:axId val="123511936"/>
        <c:scaling>
          <c:orientation val="minMax"/>
        </c:scaling>
        <c:delete val="0"/>
        <c:axPos val="b"/>
        <c:majorTickMark val="none"/>
        <c:minorTickMark val="none"/>
        <c:tickLblPos val="nextTo"/>
        <c:crossAx val="123338752"/>
        <c:crosses val="autoZero"/>
        <c:auto val="1"/>
        <c:lblAlgn val="ctr"/>
        <c:lblOffset val="100"/>
        <c:noMultiLvlLbl val="0"/>
      </c:catAx>
      <c:valAx>
        <c:axId val="123338752"/>
        <c:scaling>
          <c:orientation val="minMax"/>
        </c:scaling>
        <c:delete val="1"/>
        <c:axPos val="l"/>
        <c:numFmt formatCode="#,##0.00" sourceLinked="1"/>
        <c:majorTickMark val="none"/>
        <c:minorTickMark val="none"/>
        <c:tickLblPos val="nextTo"/>
        <c:crossAx val="123511936"/>
        <c:crosses val="autoZero"/>
        <c:crossBetween val="between"/>
      </c:valAx>
    </c:plotArea>
    <c:legend>
      <c:legendPos val="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[OSIFE_Netherlands PRD App 4-Portfolio Chart.xlsx]OSIFE Projects!PivotTable6</c:name>
    <c:fmtId val="0"/>
  </c:pivotSource>
  <c:chart>
    <c:title>
      <c:tx>
        <c:rich>
          <a:bodyPr/>
          <a:lstStyle/>
          <a:p>
            <a:pPr>
              <a:defRPr/>
            </a:pPr>
            <a:r>
              <a:rPr lang="en-US"/>
              <a:t>OSIFE Projects contribution</a:t>
            </a:r>
          </a:p>
          <a:p>
            <a:pPr>
              <a:defRPr/>
            </a:pPr>
            <a:r>
              <a:rPr lang="en-US" sz="1000"/>
              <a:t>(number of actions)</a:t>
            </a:r>
          </a:p>
        </c:rich>
      </c:tx>
      <c:overlay val="0"/>
    </c:title>
    <c:autoTitleDeleted val="0"/>
    <c:pivotFmts>
      <c:pivotFmt>
        <c:idx val="0"/>
        <c:marker>
          <c:symbol val="none"/>
        </c:marker>
        <c:dLbl>
          <c:idx val="0"/>
          <c:spPr/>
          <c:txPr>
            <a:bodyPr/>
            <a:lstStyle/>
            <a:p>
              <a:pPr>
                <a:defRPr/>
              </a:pPr>
              <a:endParaRPr lang="en-US"/>
            </a:p>
          </c:txPr>
          <c:showLegendKey val="0"/>
          <c:showVal val="0"/>
          <c:showCatName val="1"/>
          <c:showSerName val="0"/>
          <c:showPercent val="1"/>
          <c:showBubbleSize val="0"/>
        </c:dLbl>
      </c:pivotFmt>
    </c:pivotFmts>
    <c:plotArea>
      <c:layout/>
      <c:pieChart>
        <c:varyColors val="1"/>
        <c:ser>
          <c:idx val="0"/>
          <c:order val="0"/>
          <c:tx>
            <c:strRef>
              <c:f>'OSIFE Projects'!$B$3</c:f>
              <c:strCache>
                <c:ptCount val="1"/>
                <c:pt idx="0">
                  <c:v>Total</c:v>
                </c:pt>
              </c:strCache>
            </c:strRef>
          </c:tx>
          <c:dLbls>
            <c:spPr/>
            <c:txPr>
              <a:bodyPr/>
              <a:lstStyle/>
              <a:p>
                <a:pPr>
                  <a:defRPr/>
                </a:pPr>
                <a:endParaRPr lang="en-US"/>
              </a:p>
            </c:txPr>
            <c:showLegendKey val="0"/>
            <c:showVal val="0"/>
            <c:showCatName val="1"/>
            <c:showSerName val="0"/>
            <c:showPercent val="1"/>
            <c:showBubbleSize val="0"/>
            <c:showLeaderLines val="1"/>
          </c:dLbls>
          <c:cat>
            <c:strRef>
              <c:f>'OSIFE Projects'!$A$4:$A$8</c:f>
              <c:strCache>
                <c:ptCount val="4"/>
                <c:pt idx="0">
                  <c:v>AHIE</c:v>
                </c:pt>
                <c:pt idx="1">
                  <c:v>ECLP</c:v>
                </c:pt>
                <c:pt idx="2">
                  <c:v>EE</c:v>
                </c:pt>
                <c:pt idx="3">
                  <c:v>XF</c:v>
                </c:pt>
              </c:strCache>
            </c:strRef>
          </c:cat>
          <c:val>
            <c:numRef>
              <c:f>'OSIFE Projects'!$B$4:$B$8</c:f>
              <c:numCache>
                <c:formatCode>General</c:formatCode>
                <c:ptCount val="4"/>
                <c:pt idx="0">
                  <c:v>15</c:v>
                </c:pt>
                <c:pt idx="1">
                  <c:v>1</c:v>
                </c:pt>
                <c:pt idx="2">
                  <c:v>3</c:v>
                </c:pt>
                <c:pt idx="3">
                  <c:v>12</c:v>
                </c:pt>
              </c:numCache>
            </c:numRef>
          </c:val>
        </c:ser>
        <c:dLbls>
          <c:showLegendKey val="0"/>
          <c:showVal val="0"/>
          <c:showCatName val="1"/>
          <c:showSerName val="0"/>
          <c:showPercent val="1"/>
          <c:showBubbleSize val="0"/>
          <c:showLeaderLines val="1"/>
        </c:dLbls>
        <c:firstSliceAng val="0"/>
      </c:pieChart>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dropZonesVisible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[OSIFE_Netherlands PRD App 4-Portfolio Chart.xlsx]OSIFE Projects!PivotTable7</c:name>
    <c:fmtId val="1"/>
  </c:pivotSource>
  <c:chart>
    <c:title>
      <c:tx>
        <c:rich>
          <a:bodyPr/>
          <a:lstStyle/>
          <a:p>
            <a:pPr>
              <a:defRPr/>
            </a:pPr>
            <a:r>
              <a:rPr lang="en-US" sz="1800" b="1" i="0" baseline="0">
                <a:effectLst/>
              </a:rPr>
              <a:t>OSIFE Projects contribution</a:t>
            </a:r>
            <a:endParaRPr lang="en-GB">
              <a:effectLst/>
            </a:endParaRPr>
          </a:p>
          <a:p>
            <a:pPr>
              <a:defRPr/>
            </a:pPr>
            <a:r>
              <a:rPr lang="en-US" sz="1000" b="1" i="0" baseline="0">
                <a:effectLst/>
              </a:rPr>
              <a:t>(amount invested)</a:t>
            </a:r>
            <a:endParaRPr lang="en-GB" sz="1000">
              <a:effectLst/>
            </a:endParaRPr>
          </a:p>
        </c:rich>
      </c:tx>
      <c:overlay val="0"/>
    </c:title>
    <c:autoTitleDeleted val="0"/>
    <c:pivotFmts>
      <c:pivotFmt>
        <c:idx val="0"/>
        <c:marker>
          <c:symbol val="none"/>
        </c:marker>
        <c:dLbl>
          <c:idx val="0"/>
          <c:spPr/>
          <c:txPr>
            <a:bodyPr/>
            <a:lstStyle/>
            <a:p>
              <a:pPr>
                <a:defRPr/>
              </a:pPr>
              <a:endParaRPr lang="en-US"/>
            </a:p>
          </c:txPr>
          <c:showLegendKey val="0"/>
          <c:showVal val="0"/>
          <c:showCatName val="1"/>
          <c:showSerName val="0"/>
          <c:showPercent val="1"/>
          <c:showBubbleSize val="0"/>
        </c:dLbl>
      </c:pivotFmt>
    </c:pivotFmts>
    <c:plotArea>
      <c:layout/>
      <c:pieChart>
        <c:varyColors val="1"/>
        <c:ser>
          <c:idx val="0"/>
          <c:order val="0"/>
          <c:tx>
            <c:strRef>
              <c:f>'OSIFE Projects'!$B$21</c:f>
              <c:strCache>
                <c:ptCount val="1"/>
                <c:pt idx="0">
                  <c:v>Total</c:v>
                </c:pt>
              </c:strCache>
            </c:strRef>
          </c:tx>
          <c:dLbls>
            <c:spPr/>
            <c:txPr>
              <a:bodyPr/>
              <a:lstStyle/>
              <a:p>
                <a:pPr>
                  <a:defRPr/>
                </a:pPr>
                <a:endParaRPr lang="en-US"/>
              </a:p>
            </c:txPr>
            <c:showLegendKey val="0"/>
            <c:showVal val="0"/>
            <c:showCatName val="1"/>
            <c:showSerName val="0"/>
            <c:showPercent val="1"/>
            <c:showBubbleSize val="0"/>
            <c:showLeaderLines val="1"/>
          </c:dLbls>
          <c:cat>
            <c:strRef>
              <c:f>'OSIFE Projects'!$A$22:$A$26</c:f>
              <c:strCache>
                <c:ptCount val="4"/>
                <c:pt idx="0">
                  <c:v>AHIE</c:v>
                </c:pt>
                <c:pt idx="1">
                  <c:v>ECLP</c:v>
                </c:pt>
                <c:pt idx="2">
                  <c:v>EE</c:v>
                </c:pt>
                <c:pt idx="3">
                  <c:v>XF</c:v>
                </c:pt>
              </c:strCache>
            </c:strRef>
          </c:cat>
          <c:val>
            <c:numRef>
              <c:f>'OSIFE Projects'!$B$22:$B$26</c:f>
              <c:numCache>
                <c:formatCode>#,##0</c:formatCode>
                <c:ptCount val="4"/>
                <c:pt idx="0">
                  <c:v>254974</c:v>
                </c:pt>
                <c:pt idx="1">
                  <c:v>201899</c:v>
                </c:pt>
                <c:pt idx="2">
                  <c:v>467249</c:v>
                </c:pt>
                <c:pt idx="3">
                  <c:v>836360</c:v>
                </c:pt>
              </c:numCache>
            </c:numRef>
          </c:val>
        </c:ser>
        <c:dLbls>
          <c:showLegendKey val="0"/>
          <c:showVal val="0"/>
          <c:showCatName val="1"/>
          <c:showSerName val="0"/>
          <c:showPercent val="1"/>
          <c:showBubbleSize val="0"/>
          <c:showLeaderLines val="1"/>
        </c:dLbls>
        <c:firstSliceAng val="0"/>
      </c:pieChart>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dropZonesVisible val="1"/>
      </c14:pivotOptions>
    </c:ext>
  </c:extLst>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GRANTS distributed </a:t>
            </a:r>
          </a:p>
        </c:rich>
      </c:tx>
      <c:overlay val="0"/>
    </c:title>
    <c:autoTitleDeleted val="0"/>
    <c:plotArea>
      <c:layout/>
      <c:lineChart>
        <c:grouping val="standard"/>
        <c:varyColors val="0"/>
        <c:ser>
          <c:idx val="0"/>
          <c:order val="0"/>
          <c:tx>
            <c:strRef>
              <c:f>'GRANTS PER SIZE'!$C$2</c:f>
              <c:strCache>
                <c:ptCount val="1"/>
                <c:pt idx="0">
                  <c:v>Amount </c:v>
                </c:pt>
              </c:strCache>
            </c:strRef>
          </c:tx>
          <c:cat>
            <c:strRef>
              <c:f>'GRANTS PER SIZE'!$B$3:$B$20</c:f>
              <c:strCache>
                <c:ptCount val="18"/>
                <c:pt idx="0">
                  <c:v>Amnesty International Netherlands</c:v>
                </c:pt>
                <c:pt idx="1">
                  <c:v>ProDemos</c:v>
                </c:pt>
                <c:pt idx="2">
                  <c:v>Netherlands Commission of Lawyers for Human Rights, NJCM</c:v>
                </c:pt>
                <c:pt idx="3">
                  <c:v>Critical Mass</c:v>
                </c:pt>
                <c:pt idx="4">
                  <c:v>Stichting Onderzoek Multinationale Ondernemingen (SOMO)</c:v>
                </c:pt>
                <c:pt idx="5">
                  <c:v>SPIOR</c:v>
                </c:pt>
                <c:pt idx="6">
                  <c:v>Doetank</c:v>
                </c:pt>
                <c:pt idx="7">
                  <c:v>Art1</c:v>
                </c:pt>
                <c:pt idx="8">
                  <c:v>Meldpunt Discriminatie regio Amsterdam </c:v>
                </c:pt>
                <c:pt idx="9">
                  <c:v>Magenta</c:v>
                </c:pt>
                <c:pt idx="10">
                  <c:v>Humanity in Action the Netherlands</c:v>
                </c:pt>
                <c:pt idx="11">
                  <c:v>OBEE Consultancy</c:v>
                </c:pt>
                <c:pt idx="12">
                  <c:v>Anne Frank House (AFH)</c:v>
                </c:pt>
                <c:pt idx="13">
                  <c:v>Spior</c:v>
                </c:pt>
                <c:pt idx="14">
                  <c:v>INACH (International Network Against Cyberhate)</c:v>
                </c:pt>
                <c:pt idx="15">
                  <c:v>Al Nisa</c:v>
                </c:pt>
                <c:pt idx="16">
                  <c:v>Magenta (and INACH)</c:v>
                </c:pt>
                <c:pt idx="17">
                  <c:v>Catharina Johanna Maria van der Valk </c:v>
                </c:pt>
              </c:strCache>
            </c:strRef>
          </c:cat>
          <c:val>
            <c:numRef>
              <c:f>'GRANTS PER SIZE'!$C$3:$C$20</c:f>
              <c:numCache>
                <c:formatCode>[$$-540A]#,##0</c:formatCode>
                <c:ptCount val="18"/>
                <c:pt idx="0">
                  <c:v>250669</c:v>
                </c:pt>
                <c:pt idx="1">
                  <c:v>217249</c:v>
                </c:pt>
                <c:pt idx="2">
                  <c:v>201899</c:v>
                </c:pt>
                <c:pt idx="3">
                  <c:v>187000</c:v>
                </c:pt>
                <c:pt idx="4">
                  <c:v>150000</c:v>
                </c:pt>
                <c:pt idx="5">
                  <c:v>100000</c:v>
                </c:pt>
                <c:pt idx="6">
                  <c:v>99460</c:v>
                </c:pt>
                <c:pt idx="7">
                  <c:v>92000</c:v>
                </c:pt>
                <c:pt idx="8">
                  <c:v>49275</c:v>
                </c:pt>
                <c:pt idx="9">
                  <c:v>46735</c:v>
                </c:pt>
                <c:pt idx="10">
                  <c:v>45000</c:v>
                </c:pt>
                <c:pt idx="11">
                  <c:v>25186</c:v>
                </c:pt>
                <c:pt idx="12">
                  <c:v>25000</c:v>
                </c:pt>
                <c:pt idx="13">
                  <c:v>24970</c:v>
                </c:pt>
                <c:pt idx="14">
                  <c:v>19100</c:v>
                </c:pt>
                <c:pt idx="15">
                  <c:v>11990</c:v>
                </c:pt>
                <c:pt idx="16">
                  <c:v>9250</c:v>
                </c:pt>
                <c:pt idx="17">
                  <c:v>8320</c:v>
                </c:pt>
              </c:numCache>
            </c:numRef>
          </c:val>
          <c:smooth val="0"/>
        </c:ser>
        <c:dLbls>
          <c:showLegendKey val="0"/>
          <c:showVal val="0"/>
          <c:showCatName val="0"/>
          <c:showSerName val="0"/>
          <c:showPercent val="0"/>
          <c:showBubbleSize val="0"/>
        </c:dLbls>
        <c:marker val="1"/>
        <c:smooth val="0"/>
        <c:axId val="123676928"/>
        <c:axId val="123707392"/>
      </c:lineChart>
      <c:catAx>
        <c:axId val="123676928"/>
        <c:scaling>
          <c:orientation val="minMax"/>
        </c:scaling>
        <c:delete val="0"/>
        <c:axPos val="b"/>
        <c:majorTickMark val="none"/>
        <c:minorTickMark val="none"/>
        <c:tickLblPos val="nextTo"/>
        <c:crossAx val="123707392"/>
        <c:crosses val="autoZero"/>
        <c:auto val="1"/>
        <c:lblAlgn val="ctr"/>
        <c:lblOffset val="100"/>
        <c:noMultiLvlLbl val="0"/>
      </c:catAx>
      <c:valAx>
        <c:axId val="123707392"/>
        <c:scaling>
          <c:orientation val="minMax"/>
        </c:scaling>
        <c:delete val="0"/>
        <c:axPos val="l"/>
        <c:majorGridlines/>
        <c:numFmt formatCode="[$$-540A]#,##0" sourceLinked="1"/>
        <c:majorTickMark val="none"/>
        <c:minorTickMark val="none"/>
        <c:tickLblPos val="nextTo"/>
        <c:spPr>
          <a:ln w="9525">
            <a:noFill/>
          </a:ln>
        </c:spPr>
        <c:crossAx val="123676928"/>
        <c:crosses val="autoZero"/>
        <c:crossBetween val="between"/>
      </c:valAx>
    </c:plotArea>
    <c:legend>
      <c:legendPos val="b"/>
      <c:overlay val="0"/>
    </c:legend>
    <c:plotVisOnly val="1"/>
    <c:dispBlanksAs val="gap"/>
    <c:showDLblsOverMax val="0"/>
  </c:chart>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3</xdr:col>
      <xdr:colOff>304800</xdr:colOff>
      <xdr:row>3</xdr:row>
      <xdr:rowOff>90487</xdr:rowOff>
    </xdr:from>
    <xdr:to>
      <xdr:col>11</xdr:col>
      <xdr:colOff>0</xdr:colOff>
      <xdr:row>17</xdr:row>
      <xdr:rowOff>166687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9525</xdr:colOff>
      <xdr:row>1</xdr:row>
      <xdr:rowOff>176212</xdr:rowOff>
    </xdr:from>
    <xdr:to>
      <xdr:col>10</xdr:col>
      <xdr:colOff>314325</xdr:colOff>
      <xdr:row>16</xdr:row>
      <xdr:rowOff>61912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371475</xdr:colOff>
      <xdr:row>3</xdr:row>
      <xdr:rowOff>90487</xdr:rowOff>
    </xdr:from>
    <xdr:to>
      <xdr:col>11</xdr:col>
      <xdr:colOff>66675</xdr:colOff>
      <xdr:row>17</xdr:row>
      <xdr:rowOff>166687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428625</xdr:colOff>
      <xdr:row>20</xdr:row>
      <xdr:rowOff>42862</xdr:rowOff>
    </xdr:from>
    <xdr:to>
      <xdr:col>11</xdr:col>
      <xdr:colOff>123825</xdr:colOff>
      <xdr:row>34</xdr:row>
      <xdr:rowOff>119062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10</xdr:col>
      <xdr:colOff>609599</xdr:colOff>
      <xdr:row>1</xdr:row>
      <xdr:rowOff>42861</xdr:rowOff>
    </xdr:from>
    <xdr:to>
      <xdr:col>26</xdr:col>
      <xdr:colOff>590550</xdr:colOff>
      <xdr:row>4</xdr:row>
      <xdr:rowOff>619124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581025</xdr:colOff>
      <xdr:row>3</xdr:row>
      <xdr:rowOff>209550</xdr:rowOff>
    </xdr:from>
    <xdr:to>
      <xdr:col>26</xdr:col>
      <xdr:colOff>590550</xdr:colOff>
      <xdr:row>3</xdr:row>
      <xdr:rowOff>219075</xdr:rowOff>
    </xdr:to>
    <xdr:cxnSp macro="">
      <xdr:nvCxnSpPr>
        <xdr:cNvPr id="5" name="Straight Arrow Connector 4"/>
        <xdr:cNvCxnSpPr/>
      </xdr:nvCxnSpPr>
      <xdr:spPr>
        <a:xfrm>
          <a:off x="9277350" y="1714500"/>
          <a:ext cx="9153525" cy="9525"/>
        </a:xfrm>
        <a:prstGeom prst="straightConnector1">
          <a:avLst/>
        </a:prstGeom>
        <a:ln w="22225">
          <a:solidFill>
            <a:srgbClr val="C00000"/>
          </a:solidFill>
          <a:headEnd type="triangle"/>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5.xml><?xml version="1.0" encoding="utf-8"?>
<c:userShapes xmlns:c="http://schemas.openxmlformats.org/drawingml/2006/chart">
  <cdr:relSizeAnchor xmlns:cdr="http://schemas.openxmlformats.org/drawingml/2006/chartDrawing">
    <cdr:from>
      <cdr:x>0.75832</cdr:x>
      <cdr:y>0.33612</cdr:y>
    </cdr:from>
    <cdr:to>
      <cdr:x>1</cdr:x>
      <cdr:y>0.38912</cdr:y>
    </cdr:to>
    <cdr:sp macro="" textlink="">
      <cdr:nvSpPr>
        <cdr:cNvPr id="2" name="TextBox 1"/>
        <cdr:cNvSpPr txBox="1"/>
      </cdr:nvSpPr>
      <cdr:spPr>
        <a:xfrm xmlns:a="http://schemas.openxmlformats.org/drawingml/2006/main">
          <a:off x="7381876" y="1147764"/>
          <a:ext cx="2352675" cy="1809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100" b="1">
              <a:solidFill>
                <a:srgbClr val="FF0000"/>
              </a:solidFill>
            </a:rPr>
            <a:t>Grant average Seize 86,836$)</a:t>
          </a:r>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Belen Marin" refreshedDate="41705.554896064816" createdVersion="4" refreshedVersion="4" minRefreshableVersion="3" recordCount="32">
  <cacheSource type="worksheet">
    <worksheetSource ref="A1:K33" sheet="all DATA"/>
  </cacheSource>
  <cacheFields count="11">
    <cacheField name="Organisation" numFmtId="0">
      <sharedItems/>
    </cacheField>
    <cacheField name="TYPE" numFmtId="0">
      <sharedItems containsBlank="1"/>
    </cacheField>
    <cacheField name="AWARDED" numFmtId="0">
      <sharedItems containsBlank="1" containsMixedTypes="1" containsNumber="1" containsInteger="1" minValue="2009" maxValue="2014"/>
    </cacheField>
    <cacheField name="Project" numFmtId="0">
      <sharedItems/>
    </cacheField>
    <cacheField name="OSIFE Prog" numFmtId="0">
      <sharedItems containsBlank="1"/>
    </cacheField>
    <cacheField name="Duration" numFmtId="0">
      <sharedItems containsBlank="1"/>
    </cacheField>
    <cacheField name="STATUS" numFmtId="0">
      <sharedItems containsBlank="1"/>
    </cacheField>
    <cacheField name="Amount " numFmtId="164">
      <sharedItems containsString="0" containsBlank="1" containsNumber="1" containsInteger="1" minValue="0" maxValue="250669"/>
    </cacheField>
    <cacheField name="TOOL" numFmtId="164">
      <sharedItems count="3">
        <s v="GRANT"/>
        <s v="CONSULTANCY"/>
        <s v="OPERATIONAL"/>
      </sharedItems>
    </cacheField>
    <cacheField name="PROFILE" numFmtId="164">
      <sharedItems count="6">
        <s v="RAISE AWARENESS"/>
        <s v="ADVOCACY"/>
        <s v="RESEARCH"/>
        <s v="TRAINING"/>
        <s v="MOBILISATION"/>
        <s v="CONVENENING" u="1"/>
      </sharedItems>
    </cacheField>
    <cacheField name="Description" numFmtId="0">
      <sharedItems longText="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Belen Marin" refreshedDate="41705.556762731481" createdVersion="4" refreshedVersion="4" minRefreshableVersion="3" recordCount="32">
  <cacheSource type="worksheet">
    <worksheetSource ref="A1:J33" sheet="all DATA"/>
  </cacheSource>
  <cacheFields count="10">
    <cacheField name="Organisation" numFmtId="0">
      <sharedItems/>
    </cacheField>
    <cacheField name="TYPE" numFmtId="0">
      <sharedItems containsBlank="1"/>
    </cacheField>
    <cacheField name="AWARDED" numFmtId="0">
      <sharedItems containsMixedTypes="1" containsNumber="1" containsInteger="1" minValue="2009" maxValue="2014"/>
    </cacheField>
    <cacheField name="Project" numFmtId="0">
      <sharedItems/>
    </cacheField>
    <cacheField name="OSIFE Prog" numFmtId="0">
      <sharedItems count="4">
        <s v="XF"/>
        <s v="AHIE"/>
        <s v="ECLP"/>
        <s v="EE"/>
      </sharedItems>
    </cacheField>
    <cacheField name="Duration" numFmtId="0">
      <sharedItems containsBlank="1"/>
    </cacheField>
    <cacheField name="STATUS" numFmtId="0">
      <sharedItems containsBlank="1"/>
    </cacheField>
    <cacheField name="Amount " numFmtId="164">
      <sharedItems containsString="0" containsBlank="1" containsNumber="1" containsInteger="1" minValue="0" maxValue="250669"/>
    </cacheField>
    <cacheField name="TOOL" numFmtId="164">
      <sharedItems/>
    </cacheField>
    <cacheField name="PROFILE" numFmtId="164">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2">
  <r>
    <s v="Al Nisa"/>
    <s v="Minority led NGO"/>
    <n v="2012"/>
    <s v="Do you know me?"/>
    <s v="XF"/>
    <s v="3 months"/>
    <s v="(finished)"/>
    <n v="11990"/>
    <x v="0"/>
    <x v="0"/>
    <s v="Support for a campaign and symposium that aim to encourage the concept of diversity by increasing visibility and promoting a positive image of Muslim women."/>
  </r>
  <r>
    <s v="Art1"/>
    <s v="Mainstream NGO dealing with all kind of discriminations"/>
    <n v="2012"/>
    <s v="A closer look at ethnic profiling, minority trust in police and effects for public safety"/>
    <s v="XF"/>
    <s v="2 years"/>
    <s v="(ongoing)"/>
    <n v="92000"/>
    <x v="0"/>
    <x v="1"/>
    <s v="Support for a project that critically assesses the different manifestations and effects of ethnic profiling with both police and public safety officials and representative organisations of ethnic minorities. The project aims to facilitate a better understanding of the effects of ethnic profiling and a willingness to question these practices and look for alternative approaches. The project goals are to (1) change the nature of the debate about ethnic profiling, to get it on the agenda of local and/or national government and to enhance openness to alternatives; (2) sensitize police and government officials; (3) raise awareness with youth and organisations of groups targeted by ethnic profiling about rights and how to gain influence for change when these rights are infringed."/>
  </r>
  <r>
    <s v="Doetank"/>
    <s v="Innovative NGO, risky project"/>
    <n v="2012"/>
    <s v="P.O.L.I.T.I.E. (Police develops patience,  integrity, tolerance, vision and balance)"/>
    <s v="XF"/>
    <s v="1 year"/>
    <s v="(finished)"/>
    <n v="99460"/>
    <x v="0"/>
    <x v="1"/>
    <s v="The purpose of this grant is to strongly encourage the Dutch police to take a stand against stereotyping and prejudices by Dutch police officers in their working practice towards migrants and people of migrant origin, and to empower youngsters from migrant origin to record, edit and publish possibly discriminatory police behaviour."/>
  </r>
  <r>
    <s v="INACH (International Network Against Cyberhate)"/>
    <s v=" A spin off project of Magenta"/>
    <n v="2012"/>
    <s v="Creating cyber hate awareness and countering online hate"/>
    <s v="XF"/>
    <s v="15 months"/>
    <s v="(finished) "/>
    <n v="19100"/>
    <x v="0"/>
    <x v="0"/>
    <s v="Support for a project aiming to raise awareness about cyber hate with both users and industry, state actors and international bodies through (1) campaigning activities (mostly around the Internet Common Values Charter) and (2) the gathering, creation and dissemination of education materials on how to counter online hate speech."/>
  </r>
  <r>
    <s v="Magenta"/>
    <s v="Monitoring hate speech/crime online, NGO focused on discrimination on line"/>
    <n v="2012"/>
    <s v="Electronic empowerment and facilitation of Human Rights and antiracism work"/>
    <s v="XF"/>
    <s v="13 months "/>
    <s v="(finished)"/>
    <n v="46735"/>
    <x v="0"/>
    <x v="0"/>
    <s v="Support to keep Magenta's secretariat running and allow them to continue producing the ICARE and HateCrime newsletters."/>
  </r>
  <r>
    <s v="Spior"/>
    <s v="Platform of Islamic organisations in Rotterdam region"/>
    <n v="2012"/>
    <s v="Monitoring Islamophobia in the Netherlands"/>
    <s v="XF"/>
    <s v="5 months"/>
    <s v="(finished)"/>
    <n v="24970"/>
    <x v="0"/>
    <x v="2"/>
    <s v="The purpose of this grant is to realize a preliminary research into the nature and principal features of islamophobia in the Netherlands, preceding the development and executing of a (periodical) monitor on islamophobia. The Jewish community in the Netherlands, has the most long lasting tradition in the monitoring of anti-Semitism, whereas the Islamic  community in the Netherlands hardly has any substantial  data on the occurrence of islamophobia. This project explores whether the praxis of recording and monitoring anti-Semitism in the Netherlands provides an example for the Islamic community  to develop a comparable way to gather and analyse data on Islamophobia."/>
  </r>
  <r>
    <s v="Catharina Johanna Maria van der Valk "/>
    <s v="Individual"/>
    <n v="2012"/>
    <s v="Translation of the Study: Islamophobia and Discrimination in the Netherlands"/>
    <s v="AHIE"/>
    <s v="1 month"/>
    <s v="(finished)"/>
    <n v="8320"/>
    <x v="0"/>
    <x v="0"/>
    <s v="to support the translation of the following study by Ineke van der Valk: Islamophobia and Discrimination, from Dutch into English. The translation will make the study available to a wider audience."/>
  </r>
  <r>
    <s v="Anne Frank House (AFH)"/>
    <s v="Foundation for anti-Semitism and racism research and advocacy "/>
    <n v="2013"/>
    <s v="Research on anti-Semitism in Secondary Education in the Netherlands"/>
    <s v="XF"/>
    <s v="6 months"/>
    <s v="(finished)"/>
    <n v="25000"/>
    <x v="0"/>
    <x v="2"/>
    <s v="The purpose of this grant is to co-finance a research project, meant to get a full and up to date insight in the scope and amount of anti-Semic incidents that teachers are confronted with in Dutch secondary schools (i.e. schools for 12 to 18 year-olds). Its correlated data will give insight in the geographical scopes of the problem and give information per school type. The qualitative data will be enriched by quantitative insights in backgrounds and motives of perpetrators. "/>
  </r>
  <r>
    <s v="Amnesty International Netherlands"/>
    <s v="Established NGO"/>
    <n v="2013"/>
    <s v="Countering ethnic profiling by the Dutch police"/>
    <s v="XF"/>
    <s v="2 years"/>
    <s v="(ongoing)"/>
    <n v="250669"/>
    <x v="0"/>
    <x v="1"/>
    <s v="This grant will support Amnesty International Netherlands’ project on ethnic profiling in the Netherlands. Through a combination of advocacy, research and documentation, networking and campaigning, the organization will step up its work against ethnic profiling, pave the way and back up the work of other NGOs, and help to build a coalition prepared to forcefully campaign against ethnic profiling."/>
  </r>
  <r>
    <s v="Critical Mass"/>
    <s v="Engages in playful ways with youngsters in field of discrimination, conflict and exclusion"/>
    <n v="2013"/>
    <s v="Friend &amp; Foe"/>
    <s v="XF"/>
    <s v="2,5 years"/>
    <s v="(ongoing)"/>
    <n v="187000"/>
    <x v="0"/>
    <x v="0"/>
    <s v="With Friend&amp;Foe, Critical Mass stimulates the curiosity of young people towards each other and tries to establish new conversations. They encourage young people not to think in contradictions (Friend/Foe), but to think in a more constructive way to deal with peace, democracy and diversity.  With five interactive ‘experience containers’ they want to approach schools throughout the country. This project aims to enhance social safety at schools and counter social exclusion, bullying, discrimination and violence at schools. "/>
  </r>
  <r>
    <s v="Humanity in Action the Netherlands"/>
    <s v="Network of students and young professionals engaged in human rights and discrimination"/>
    <n v="2013"/>
    <s v="Institutional and core-program support"/>
    <s v="XF"/>
    <s v="1 year"/>
    <s v="(ongoing)"/>
    <n v="45000"/>
    <x v="0"/>
    <x v="3"/>
    <s v="The grant aims to support the organization of the 2013 summer program, and continuity of the alumni network in the Netherlands. The summer program brings together students or young professionals of different social and ethnic backgrounds and nationalities in a discussion programme on slavery and colonialism. Participants are required to execute senior fellow action projects."/>
  </r>
  <r>
    <s v="Magenta (and INACH)"/>
    <s v="NGO focused on discrimination on-line"/>
    <n v="2013"/>
    <s v="Organisational development support for Magenta (and INACH)"/>
    <s v="XF"/>
    <s v=" 1 year "/>
    <s v="(finished)"/>
    <n v="9250"/>
    <x v="0"/>
    <x v="0"/>
    <s v="This grant aims to support Magenta (and indirectly INACH – the International Network Against Cyberhate) through ODS to restructure and be more sustainable and effective."/>
  </r>
  <r>
    <s v="OBEE Consultancy"/>
    <s v="Consultancy advising private and public institutions (led by the professor Kwame Nimako)"/>
    <n v="2013"/>
    <s v="Fellowships for EU participants to  Black Europe Summer School (BESS) "/>
    <s v="XF"/>
    <s v="2 years"/>
    <s v="(ongoing)"/>
    <n v="25186"/>
    <x v="0"/>
    <x v="3"/>
    <s v="The purpose of this grant is to cover the tuition fees of 14 participants from EU based NGOs who want to participate in the Black Europe Summer Schools in 2013 or 2014 but do not have the adequate means to pay for themselves. The Summer School on Black Europe is an intensive two-week course offered in Amsterdam. The overall goal of this course is to examine the contemporary circumstances of the African Diaspora in Europe. The program will focus on the historical and colonial legacies of European countries to discuss the origins of Black Europe and investigate the impact of these legacies on policies and legislation today. "/>
  </r>
  <r>
    <s v="Meldpunt Discriminatie regio Amsterdam "/>
    <s v="Anti-discrimination Bureau, works closely with other local NGOs"/>
    <n v="2013"/>
    <s v="Monitor Islamophobia and Discrimination in the Netherlands"/>
    <s v="AHIE"/>
    <s v="2 years "/>
    <s v="(ongoing)"/>
    <n v="49275"/>
    <x v="0"/>
    <x v="2"/>
    <s v="The purpose of this grant is to facilitate the continuity of monitoring research on islamophobia and discrimination in the Netherlands in order to get more insight into the phenomenon, the possibilities to counter it (policies and practices) and to impact on policies against discrimination and empower ethnic minority communities."/>
  </r>
  <r>
    <s v="Netherlands Commission of Lawyers for Human Rights, NJCM"/>
    <m/>
    <n v="2013"/>
    <s v="Dutch Strategic Litigation Project"/>
    <s v="ECLP"/>
    <s v="2 years"/>
    <s v="(ongoing)"/>
    <n v="201899"/>
    <x v="0"/>
    <x v="1"/>
    <s v="The grant aims to provide support to the NJCM, one of the leading advocacy organization in the country to scale up strategic litigation efforts on the field of anti-discrimination, ethnic profiling, asylum and other relevant issues. "/>
  </r>
  <r>
    <s v="ProDemos"/>
    <s v="Independent national organisation. Provides information on the democratic rule of law"/>
    <n v="2013"/>
    <s v="Empowering voters through VoteMatch Europe and Information Meetings"/>
    <s v="EE"/>
    <s v="7 months"/>
    <s v="(ongoing)"/>
    <n v="217249"/>
    <x v="0"/>
    <x v="4"/>
    <s v="This VAA project has been put forward by ProDemos - House for Democracy and the Rule of Law, the organization behind the highly successful Dutch VAA called “StemWijzer”, which is used by millions of voters in each election. Their VAA, called “VoteMatch Europe 2014”, is based on the policy positions of national political parties in 12 EU countries. Similar to Kieskompas, their voting advice is based on the policy positions of national political parties in the participating countries. This project has a strong national character, however, and in essence there will be 12 different VAAs, as in addition to a common set of 20 questions there will be 10 questions which have particular national relevance. Furthermore, while all participating partners work with the same ‘back end technology,’ the user interface is customized for each national audience. ProDemos also organizes meetings during national, local and EU elections for target groups that are difficult to reach. The aim of these meetings is to provide information to the attendees, and to mobilize them to vote. For the 2014 elections, they aim to organize 60 meetings throughout the country, working partly in conjunction with Resto VanHarte, immigrant organizations, senior citizens’ associations and women’s groups with a potential reach of 3000-6000 voters."/>
  </r>
  <r>
    <s v="Spior"/>
    <s v="Umbrella organization of Islamic organizations in the Rotterdam area"/>
    <n v="2013"/>
    <s v="Making every voice count: Elections in the Netherlands 2014"/>
    <s v="EE"/>
    <s v="6 months"/>
    <s v="(ongoing)"/>
    <n v="100000"/>
    <x v="0"/>
    <x v="4"/>
    <s v="This project aims to promote participation in the political process amongst underrepresented groups, particularly migrants, women, and Muslims. The project will be run by a consortium of three local organizations in the Rotterdam area. SPIOR, a platform of Islamic organizations which combines 66 mosques and other grassroots Muslim organizations, will work together with Dona Daria, the center of expertise for women’s emancipation in Rotterdam, and PBR, an umbrella organization of migrants’ grassroots organizations in the region, on a community-led campaign and face-to-face information meetings. By combining the knowledge and expertise of these three umbrella organizations, the project does not only aim to stimulate women, Muslims, and migrants to vote, but also to increase their sense of belonging to local, Dutch, and European society. The project will also have a specific focus on Surinamese, Antillean and Cape Verdean youth and women."/>
  </r>
  <r>
    <s v="Stichting Onderzoek Multinationale Ondernemingen (SOMO)"/>
    <s v="Not-for-profit research and network organisation working on social, ecological and economic."/>
    <n v="2013"/>
    <s v="Public Loss, Private Gain"/>
    <s v="EE"/>
    <s v="14 months"/>
    <s v="(ongoing)"/>
    <n v="150000"/>
    <x v="0"/>
    <x v="1"/>
    <s v="SOMO proposes to target the EU as well as the governments of Italy and the Netherlands to apply pressure before and after the EP elections to adopt concrete policy measures in the following areas: 1) more stringent tax reporting and transparency requirements for transnational companies, including on beneficial ownership and country-by-country tax payment reporting; 2) strengthening the fight against illicit capital flows; 3) financial sector reforms that prevent the costs of excessive risk taking to be borne by tax payers and societies; and 4) enhanced enforcement mechanisms for corporate accountability in general."/>
  </r>
  <r>
    <s v="OSF Muslims in EU Cities "/>
    <s v="NA"/>
    <n v="2010"/>
    <s v="Muslims in Amsterdam  2010"/>
    <s v="AHIE"/>
    <m/>
    <m/>
    <n v="71054"/>
    <x v="1"/>
    <x v="2"/>
    <s v="The city of Amsterdam was chosen due to it being the largest in the Netherlands; substantial Muslim population; its Muslim communities and municipal approach have attracted national and international attention; and its developments and policies were seen as widely exemplary across the Netherlands.. the focus was on the district of Slotervaart  and the research examined experiences of integration in housing, health, employment, identity and belonging, civic and particular participation, safety and security as well as the role of the media.   "/>
  </r>
  <r>
    <s v="OSF Muslims in EU Cities"/>
    <s v="NA"/>
    <n v="2010"/>
    <s v="Muslims in Rotterdam"/>
    <s v="AHIE"/>
    <m/>
    <m/>
    <n v="71054"/>
    <x v="1"/>
    <x v="2"/>
    <s v="Rotterdam is commonly viewed as at the front line of societal developments and tensions partly resulting from immigration and integration processes. There is  a wealth of Islamic institutions and facilities as well as NGOS. In 2002, the municipal government that came into power espoused a political discourse which criticised integration policies led by the party Liveable Rotterdam who achieved a major electoral victory premised on an anti-Islam and integration platform. Muslims in Rotterdam focused on the area of Feijenoord which had an almost 70% immigrant origin population composed of a variety of Muslim backgrounds.  "/>
  </r>
  <r>
    <s v="OSF Muslims in EU Cities"/>
    <s v="NA"/>
    <n v="2009"/>
    <s v="Muslims in Europe"/>
    <s v="AHIE"/>
    <m/>
    <m/>
    <m/>
    <x v="1"/>
    <x v="2"/>
    <s v="A comparative overview of 11 cities across Europe bringing the findings from these cities together. The report findings and recommendations were aimed at the local, national and the EU level "/>
  </r>
  <r>
    <s v="OSF Somalis in European Cities"/>
    <s v="NA"/>
    <n v="2014"/>
    <s v="Somalis in Amsterdam "/>
    <s v="AHIE"/>
    <m/>
    <m/>
    <n v="27513"/>
    <x v="1"/>
    <x v="2"/>
    <s v="Amsterdam’s Somali population is smaller than other Dutch cities but has a strong civil society and historical presence in the Netherlands and Amsterdam. Most are refugees or asylum seekers and the Netherlands is a country of transit for many from the Scandinavian countries to the UK. With the current discourse on assimilation rather than integration, Somalis face a particular challenge as a refugee, recent, black and Muslim population. This report focuses on core areas that matter when it comes to integration including identity and belonging, employment and civic and political participation. This report is part of a seven city research examining Somali experiences in Europe.   "/>
  </r>
  <r>
    <s v="OSF Engaging Marginalised Majority Populations and Communities (EMMPAC)"/>
    <s v="NA"/>
    <n v="2014"/>
    <s v="Amsterdam"/>
    <s v="AHIE"/>
    <m/>
    <m/>
    <n v="27758"/>
    <x v="1"/>
    <x v="2"/>
    <s v="This six city research examines the views of white mainstream communities from socio economically deprived districts in select cities. These communities are an ignored population whose views and lives are invisible in the public discourse on integration and social inclusion and for whom many people speak on their behalf. The impact of austerity, social discontent, rise and mainstreaming of the views of the PVV party and a continuing anti –integration discourse play a role in why Amsterdam was chosen to be a focus city in this research.  "/>
  </r>
  <r>
    <s v="OSF Muslims in EU Cities"/>
    <m/>
    <s v="June 2009-2013"/>
    <s v="Muslims in Amsterdam and Rotterdam"/>
    <s v="AHIE"/>
    <m/>
    <m/>
    <n v="0"/>
    <x v="2"/>
    <x v="0"/>
    <s v="Awareness raising on research findings: Metropolis conferences – 2010 and 2013 "/>
  </r>
  <r>
    <s v="OSF Muslims in EU Cities"/>
    <m/>
    <n v="2010"/>
    <s v="Muslims in Amsterdam and Rotterdam"/>
    <s v="AHIE"/>
    <m/>
    <m/>
    <n v="0"/>
    <x v="2"/>
    <x v="1"/>
    <s v="In partnership with district Mayor of Slotervaart  launch of Muslims in Amsterdam repot"/>
  </r>
  <r>
    <s v="OSF Muslims in EU Cities"/>
    <m/>
    <n v="2009"/>
    <s v="Muslims in Amsterdam and Rotterdam"/>
    <s v="AHIE"/>
    <m/>
    <m/>
    <n v="0"/>
    <x v="2"/>
    <x v="1"/>
    <s v="Convening on draft report findings with city administrations and civil society groups "/>
  </r>
  <r>
    <s v="OSF Muslims in EU Cities"/>
    <m/>
    <s v="2010-12"/>
    <s v="Muslims in Amsterdam and Rotterdam"/>
    <s v="AHIE"/>
    <m/>
    <m/>
    <n v="0"/>
    <x v="2"/>
    <x v="1"/>
    <s v="OSJI, Youth Initiative and AHiE collaboration on youth and ethnic profiling "/>
  </r>
  <r>
    <s v="OSF Muslims in EU Cities"/>
    <m/>
    <n v="2011"/>
    <s v="Muslims in Amsterdam and Rotterdam"/>
    <s v="AHIE"/>
    <m/>
    <m/>
    <n v="0"/>
    <x v="2"/>
    <x v="0"/>
    <s v="Debates: The Art of Inclusion"/>
  </r>
  <r>
    <s v="OSF Muslims in EU Cities"/>
    <m/>
    <n v="2012"/>
    <s v="Muslims in Amsterdam and Rotterdam"/>
    <s v="AHIE"/>
    <m/>
    <m/>
    <n v="0"/>
    <x v="2"/>
    <x v="3"/>
    <s v="Capacity building training of European grass roots organisations including four Dutch NGOs"/>
  </r>
  <r>
    <s v="OSF Muslims in EU Cities"/>
    <m/>
    <s v="2008-2013"/>
    <s v="Muslims in Amsterdam and Rotterdam"/>
    <s v="AHIE"/>
    <m/>
    <m/>
    <n v="0"/>
    <x v="2"/>
    <x v="0"/>
    <s v="Visual advocacy: photography project with Communications department "/>
  </r>
  <r>
    <s v="OSF Muslims in EU Cities"/>
    <m/>
    <m/>
    <s v="Muslims in Amsterdam and Rotterdam"/>
    <m/>
    <m/>
    <m/>
    <n v="0"/>
    <x v="2"/>
    <x v="0"/>
    <s v="Meet the Somalis illustrations with two stories from Amsterdam linking to research findings"/>
  </r>
  <r>
    <s v="OSF Muslims in EU Cities"/>
    <m/>
    <m/>
    <s v="Muslims in Amsterdam and Rotterdam"/>
    <m/>
    <m/>
    <m/>
    <n v="0"/>
    <x v="2"/>
    <x v="0"/>
    <s v="Op-Eds and Voices pieces "/>
  </r>
</pivotCacheRecords>
</file>

<file path=xl/pivotCache/pivotCacheRecords2.xml><?xml version="1.0" encoding="utf-8"?>
<pivotCacheRecords xmlns="http://schemas.openxmlformats.org/spreadsheetml/2006/main" xmlns:r="http://schemas.openxmlformats.org/officeDocument/2006/relationships" count="32">
  <r>
    <s v="Al Nisa"/>
    <s v="Minority led NGO"/>
    <n v="2012"/>
    <s v="Do you know me?"/>
    <x v="0"/>
    <s v="3 months"/>
    <s v="(finished)"/>
    <n v="11990"/>
    <s v="GRANT"/>
    <s v="RAISE AWARENESS"/>
  </r>
  <r>
    <s v="Art1"/>
    <s v="Mainstream NGO dealing with all kind of discriminations"/>
    <n v="2012"/>
    <s v="A closer look at ethnic profiling, minority trust in police and effects for public safety"/>
    <x v="0"/>
    <s v="2 years"/>
    <s v="(ongoing)"/>
    <n v="92000"/>
    <s v="GRANT"/>
    <s v="ADVOCACY"/>
  </r>
  <r>
    <s v="Doetank"/>
    <s v="Innovative NGO, risky project"/>
    <n v="2012"/>
    <s v="P.O.L.I.T.I.E. (Police develops patience,  integrity, tolerance, vision and balance)"/>
    <x v="0"/>
    <s v="1 year"/>
    <s v="(finished)"/>
    <n v="99460"/>
    <s v="GRANT"/>
    <s v="ADVOCACY"/>
  </r>
  <r>
    <s v="INACH (International Network Against Cyberhate)"/>
    <s v=" A spin off project of Magenta"/>
    <n v="2012"/>
    <s v="Creating cyber hate awareness and countering online hate"/>
    <x v="0"/>
    <s v="15 months"/>
    <s v="(finished) "/>
    <n v="19100"/>
    <s v="GRANT"/>
    <s v="RAISE AWARENESS"/>
  </r>
  <r>
    <s v="Magenta"/>
    <s v="Monitoring hate speech/crime online, NGO focused on discrimination on line"/>
    <n v="2012"/>
    <s v="Electronic empowerment and facilitation of Human Rights and antiracism work"/>
    <x v="0"/>
    <s v="13 months "/>
    <s v="(finished)"/>
    <n v="46735"/>
    <s v="GRANT"/>
    <s v="RAISE AWARENESS"/>
  </r>
  <r>
    <s v="Spior"/>
    <s v="Platform of Islamic organisations in Rotterdam region"/>
    <n v="2012"/>
    <s v="Monitoring Islamophobia in the Netherlands"/>
    <x v="0"/>
    <s v="5 months"/>
    <s v="(finished)"/>
    <n v="24970"/>
    <s v="GRANT"/>
    <s v="RESEARCH"/>
  </r>
  <r>
    <s v="Catharina Johanna Maria van der Valk "/>
    <s v="Individual"/>
    <n v="2012"/>
    <s v="Translation of the Study: Islamophobia and Discrimination in the Netherlands"/>
    <x v="1"/>
    <s v="1 month"/>
    <s v="(finished)"/>
    <n v="8320"/>
    <s v="GRANT"/>
    <s v="RAISE AWARENESS"/>
  </r>
  <r>
    <s v="Anne Frank House (AFH)"/>
    <s v="Foundation for anti-Semitism and racism research and advocacy "/>
    <n v="2013"/>
    <s v="Research on anti-Semitism in Secondary Education in the Netherlands"/>
    <x v="0"/>
    <s v="6 months"/>
    <s v="(finished)"/>
    <n v="25000"/>
    <s v="GRANT"/>
    <s v="RESEARCH"/>
  </r>
  <r>
    <s v="Amnesty International Netherlands"/>
    <s v="Established NGO"/>
    <n v="2013"/>
    <s v="Countering ethnic profiling by the Dutch police"/>
    <x v="0"/>
    <s v="2 years"/>
    <s v="(ongoing)"/>
    <n v="250669"/>
    <s v="GRANT"/>
    <s v="ADVOCACY"/>
  </r>
  <r>
    <s v="Critical Mass"/>
    <s v="Engages in playful ways with youngsters in field of discrimination, conflict and exclusion"/>
    <n v="2013"/>
    <s v="Friend &amp; Foe"/>
    <x v="0"/>
    <s v="2,5 years"/>
    <s v="(ongoing)"/>
    <n v="187000"/>
    <s v="GRANT"/>
    <s v="RAISE AWARENESS"/>
  </r>
  <r>
    <s v="Humanity in Action the Netherlands"/>
    <s v="Network of students and young professionals engaged in human rights and discrimination"/>
    <n v="2013"/>
    <s v="Institutional and core-program support"/>
    <x v="0"/>
    <s v="1 year"/>
    <s v="(ongoing)"/>
    <n v="45000"/>
    <s v="GRANT"/>
    <s v="TRAINING"/>
  </r>
  <r>
    <s v="Magenta (and INACH)"/>
    <s v="NGO focused on discrimination on-line"/>
    <n v="2013"/>
    <s v="Organisational development support for Magenta (and INACH)"/>
    <x v="0"/>
    <s v=" 1 year "/>
    <s v="(finished)"/>
    <n v="9250"/>
    <s v="GRANT"/>
    <s v="RAISE AWARENESS"/>
  </r>
  <r>
    <s v="OBEE Consultancy"/>
    <s v="Consultancy advising private and public institutions (led by the professor Kwame Nimako)"/>
    <n v="2013"/>
    <s v="Fellowships for EU participants to  Black Europe Summer School (BESS) "/>
    <x v="0"/>
    <s v="2 years"/>
    <s v="(ongoing)"/>
    <n v="25186"/>
    <s v="GRANT"/>
    <s v="TRAINING"/>
  </r>
  <r>
    <s v="Meldpunt Discriminatie regio Amsterdam "/>
    <s v="Anti-discrimination Bureau, works closely with other local NGOs"/>
    <n v="2013"/>
    <s v="Monitor Islamophobia and Discrimination in the Netherlands"/>
    <x v="1"/>
    <s v="2 years "/>
    <s v="(ongoing)"/>
    <n v="49275"/>
    <s v="GRANT"/>
    <s v="RESEARCH"/>
  </r>
  <r>
    <s v="Netherlands Commission of Lawyers for Human Rights, NJCM"/>
    <m/>
    <n v="2013"/>
    <s v="Dutch Strategic Litigation Project"/>
    <x v="2"/>
    <s v="2 years"/>
    <s v="(ongoing)"/>
    <n v="201899"/>
    <s v="GRANT"/>
    <s v="ADVOCACY"/>
  </r>
  <r>
    <s v="ProDemos"/>
    <s v="Independent national organisation. Provides information on the democratic rule of law"/>
    <n v="2013"/>
    <s v="Empowering voters through VoteMatch Europe and Information Meetings"/>
    <x v="3"/>
    <s v="7 months"/>
    <s v="(ongoing)"/>
    <n v="217249"/>
    <s v="GRANT"/>
    <s v="MOBILISATION"/>
  </r>
  <r>
    <s v="Spior"/>
    <s v="Umbrella organization of Islamic organizations in the Rotterdam area"/>
    <n v="2013"/>
    <s v="Making every voice count: Elections in the Netherlands 2014"/>
    <x v="3"/>
    <s v="6 months"/>
    <s v="(ongoing)"/>
    <n v="100000"/>
    <s v="GRANT"/>
    <s v="MOBILISATION"/>
  </r>
  <r>
    <s v="Stichting Onderzoek Multinationale Ondernemingen (SOMO)"/>
    <s v="Not-for-profit research and network organisation working on social, ecological and economic."/>
    <n v="2013"/>
    <s v="Public Loss, Private Gain"/>
    <x v="3"/>
    <s v="14 months"/>
    <s v="(ongoing)"/>
    <n v="150000"/>
    <s v="GRANT"/>
    <s v="ADVOCACY"/>
  </r>
  <r>
    <s v="OSF Muslims in EU Cities "/>
    <s v="NA"/>
    <n v="2010"/>
    <s v="Muslims in Amsterdam  2010"/>
    <x v="1"/>
    <m/>
    <m/>
    <n v="71054"/>
    <s v="CONSULTANCY"/>
    <s v="RESEARCH"/>
  </r>
  <r>
    <s v="OSF Muslims in EU Cities"/>
    <s v="NA"/>
    <n v="2010"/>
    <s v="Muslims in Rotterdam"/>
    <x v="1"/>
    <m/>
    <m/>
    <n v="71054"/>
    <s v="CONSULTANCY"/>
    <s v="RESEARCH"/>
  </r>
  <r>
    <s v="OSF Muslims in EU Cities"/>
    <s v="NA"/>
    <n v="2009"/>
    <s v="Muslims in Europe"/>
    <x v="1"/>
    <m/>
    <m/>
    <m/>
    <s v="CONSULTANCY"/>
    <s v="RESEARCH"/>
  </r>
  <r>
    <s v="OSF Somalis in European Cities"/>
    <s v="NA"/>
    <n v="2014"/>
    <s v="Somalis in Amsterdam "/>
    <x v="1"/>
    <m/>
    <m/>
    <n v="27513"/>
    <s v="CONSULTANCY"/>
    <s v="RESEARCH"/>
  </r>
  <r>
    <s v="OSF Engaging Marginalised Majority Populations and Communities (EMMPAC)"/>
    <s v="NA"/>
    <n v="2014"/>
    <s v="Amsterdam"/>
    <x v="1"/>
    <m/>
    <m/>
    <n v="27758"/>
    <s v="CONSULTANCY"/>
    <s v="RESEARCH"/>
  </r>
  <r>
    <s v="OSF Muslims in EU Cities"/>
    <m/>
    <s v="June 2009-2013"/>
    <s v="Muslims in Amsterdam and Rotterdam"/>
    <x v="1"/>
    <m/>
    <m/>
    <n v="0"/>
    <s v="OPERATIONAL"/>
    <s v="RAISE AWARENESS"/>
  </r>
  <r>
    <s v="OSF Muslims in EU Cities"/>
    <m/>
    <n v="2010"/>
    <s v="Muslims in Amsterdam and Rotterdam"/>
    <x v="1"/>
    <m/>
    <m/>
    <n v="0"/>
    <s v="OPERATIONAL"/>
    <s v="ADVOCACY"/>
  </r>
  <r>
    <s v="OSF Muslims in EU Cities"/>
    <m/>
    <n v="2009"/>
    <s v="Muslims in Amsterdam and Rotterdam"/>
    <x v="1"/>
    <m/>
    <m/>
    <n v="0"/>
    <s v="OPERATIONAL"/>
    <s v="ADVOCACY"/>
  </r>
  <r>
    <s v="OSF Muslims in EU Cities"/>
    <m/>
    <s v="2010-12"/>
    <s v="Muslims in Amsterdam and Rotterdam"/>
    <x v="1"/>
    <m/>
    <m/>
    <n v="0"/>
    <s v="OPERATIONAL"/>
    <s v="ADVOCACY"/>
  </r>
  <r>
    <s v="OSF Muslims in EU Cities"/>
    <m/>
    <n v="2011"/>
    <s v="Muslims in Amsterdam and Rotterdam"/>
    <x v="1"/>
    <m/>
    <m/>
    <n v="0"/>
    <s v="OPERATIONAL"/>
    <s v="RAISE AWARENESS"/>
  </r>
  <r>
    <s v="OSF Muslims in EU Cities"/>
    <m/>
    <n v="2012"/>
    <s v="Muslims in Amsterdam and Rotterdam"/>
    <x v="1"/>
    <m/>
    <m/>
    <n v="0"/>
    <s v="OPERATIONAL"/>
    <s v="TRAINING"/>
  </r>
  <r>
    <s v="OSF Muslims in EU Cities"/>
    <m/>
    <s v="2008-2013"/>
    <s v="Muslims in Amsterdam and Rotterdam"/>
    <x v="1"/>
    <m/>
    <m/>
    <n v="0"/>
    <s v="OPERATIONAL"/>
    <s v="RAISE AWARENESS"/>
  </r>
  <r>
    <s v="OSF Muslims in EU Cities"/>
    <m/>
    <s v="2008-2013"/>
    <s v="Muslims in Amsterdam and Rotterdam"/>
    <x v="1"/>
    <m/>
    <m/>
    <n v="0"/>
    <s v="OPERATIONAL"/>
    <s v="RAISE AWARENESS"/>
  </r>
  <r>
    <s v="OSF Muslims in EU Cities"/>
    <m/>
    <s v="2008-2013"/>
    <s v="Muslims in Amsterdam and Rotterdam"/>
    <x v="1"/>
    <m/>
    <m/>
    <n v="0"/>
    <s v="OPERATIONAL"/>
    <s v="RAISE AWARENESS"/>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4"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chartFormat="2">
  <location ref="A3:B7" firstHeaderRow="1" firstDataRow="1" firstDataCol="1"/>
  <pivotFields count="11">
    <pivotField showAll="0"/>
    <pivotField showAll="0"/>
    <pivotField showAll="0"/>
    <pivotField showAll="0"/>
    <pivotField showAll="0"/>
    <pivotField showAll="0"/>
    <pivotField showAll="0"/>
    <pivotField dataField="1" showAll="0"/>
    <pivotField axis="axisRow" showAll="0">
      <items count="4">
        <item x="1"/>
        <item x="0"/>
        <item x="2"/>
        <item t="default"/>
      </items>
    </pivotField>
    <pivotField showAll="0"/>
    <pivotField showAll="0"/>
  </pivotFields>
  <rowFields count="1">
    <field x="8"/>
  </rowFields>
  <rowItems count="4">
    <i>
      <x/>
    </i>
    <i>
      <x v="1"/>
    </i>
    <i>
      <x v="2"/>
    </i>
    <i t="grand">
      <x/>
    </i>
  </rowItems>
  <colItems count="1">
    <i/>
  </colItems>
  <dataFields count="1">
    <dataField name="Count of Amount " fld="7" subtotal="count" baseField="8"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5"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chartFormat="3">
  <location ref="A3:B9" firstHeaderRow="1" firstDataRow="1" firstDataCol="1"/>
  <pivotFields count="11">
    <pivotField showAll="0"/>
    <pivotField showAll="0"/>
    <pivotField showAll="0"/>
    <pivotField showAll="0"/>
    <pivotField showAll="0"/>
    <pivotField showAll="0"/>
    <pivotField showAll="0"/>
    <pivotField dataField="1" showAll="0"/>
    <pivotField showAll="0"/>
    <pivotField axis="axisRow" showAll="0">
      <items count="7">
        <item x="1"/>
        <item m="1" x="5"/>
        <item x="4"/>
        <item x="0"/>
        <item x="2"/>
        <item x="3"/>
        <item t="default"/>
      </items>
    </pivotField>
    <pivotField showAll="0"/>
  </pivotFields>
  <rowFields count="1">
    <field x="9"/>
  </rowFields>
  <rowItems count="6">
    <i>
      <x/>
    </i>
    <i>
      <x v="2"/>
    </i>
    <i>
      <x v="3"/>
    </i>
    <i>
      <x v="4"/>
    </i>
    <i>
      <x v="5"/>
    </i>
    <i t="grand">
      <x/>
    </i>
  </rowItems>
  <colItems count="1">
    <i/>
  </colItems>
  <dataFields count="1">
    <dataField name="Sum of Amount " fld="7" baseField="9" baseItem="0" numFmtId="4"/>
  </dataFields>
  <formats count="3">
    <format dxfId="3">
      <pivotArea collapsedLevelsAreSubtotals="1" fieldPosition="0">
        <references count="1">
          <reference field="9" count="0"/>
        </references>
      </pivotArea>
    </format>
    <format dxfId="2">
      <pivotArea outline="0" collapsedLevelsAreSubtotals="1" fieldPosition="0"/>
    </format>
    <format dxfId="1">
      <pivotArea dataOnly="0" labelOnly="1" outline="0" axis="axisValues" fieldPosition="0"/>
    </format>
  </format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7" cacheId="1"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chartFormat="10">
  <location ref="A21:B26" firstHeaderRow="1" firstDataRow="1" firstDataCol="1"/>
  <pivotFields count="10">
    <pivotField showAll="0"/>
    <pivotField showAll="0"/>
    <pivotField showAll="0"/>
    <pivotField showAll="0"/>
    <pivotField axis="axisRow" showAll="0">
      <items count="5">
        <item x="1"/>
        <item x="2"/>
        <item x="3"/>
        <item x="0"/>
        <item t="default"/>
      </items>
    </pivotField>
    <pivotField showAll="0"/>
    <pivotField showAll="0"/>
    <pivotField dataField="1" showAll="0"/>
    <pivotField showAll="0"/>
    <pivotField showAll="0"/>
  </pivotFields>
  <rowFields count="1">
    <field x="4"/>
  </rowFields>
  <rowItems count="5">
    <i>
      <x/>
    </i>
    <i>
      <x v="1"/>
    </i>
    <i>
      <x v="2"/>
    </i>
    <i>
      <x v="3"/>
    </i>
    <i t="grand">
      <x/>
    </i>
  </rowItems>
  <colItems count="1">
    <i/>
  </colItems>
  <dataFields count="1">
    <dataField name="Sum of Amount " fld="7" baseField="4" baseItem="0" numFmtId="3"/>
  </dataFields>
  <formats count="1">
    <format dxfId="0">
      <pivotArea outline="0" collapsedLevelsAreSubtotals="1" fieldPosition="0"/>
    </format>
  </formats>
  <chartFormats count="2">
    <chartFormat chart="0" format="0" series="1">
      <pivotArea type="data" outline="0" fieldPosition="0">
        <references count="1">
          <reference field="4294967294" count="1" selected="0">
            <x v="0"/>
          </reference>
        </references>
      </pivotArea>
    </chartFormat>
    <chartFormat chart="1"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6" cacheId="1"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chartFormat="2">
  <location ref="A3:B8" firstHeaderRow="1" firstDataRow="1" firstDataCol="1"/>
  <pivotFields count="10">
    <pivotField showAll="0"/>
    <pivotField showAll="0"/>
    <pivotField showAll="0"/>
    <pivotField showAll="0"/>
    <pivotField axis="axisRow" showAll="0">
      <items count="5">
        <item x="1"/>
        <item x="2"/>
        <item x="3"/>
        <item x="0"/>
        <item t="default"/>
      </items>
    </pivotField>
    <pivotField showAll="0"/>
    <pivotField showAll="0"/>
    <pivotField dataField="1" showAll="0"/>
    <pivotField showAll="0"/>
    <pivotField showAll="0"/>
  </pivotFields>
  <rowFields count="1">
    <field x="4"/>
  </rowFields>
  <rowItems count="5">
    <i>
      <x/>
    </i>
    <i>
      <x v="1"/>
    </i>
    <i>
      <x v="2"/>
    </i>
    <i>
      <x v="3"/>
    </i>
    <i t="grand">
      <x/>
    </i>
  </rowItems>
  <colItems count="1">
    <i/>
  </colItems>
  <dataFields count="1">
    <dataField name="Count of Amount " fld="7"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ivotTable" Target="../pivotTables/pivotTable4.xml"/><Relationship Id="rId1"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3"/>
  <sheetViews>
    <sheetView tabSelected="1" zoomScale="70" zoomScaleNormal="70" workbookViewId="0">
      <pane xSplit="1" ySplit="1" topLeftCell="B2" activePane="bottomRight" state="frozen"/>
      <selection pane="topRight" activeCell="B1" sqref="B1"/>
      <selection pane="bottomLeft" activeCell="A2" sqref="A2"/>
      <selection pane="bottomRight" activeCell="A13" sqref="A13"/>
    </sheetView>
  </sheetViews>
  <sheetFormatPr defaultColWidth="33.28515625" defaultRowHeight="15" x14ac:dyDescent="0.25"/>
  <cols>
    <col min="1" max="1" width="66.28515625" style="2" customWidth="1"/>
    <col min="2" max="2" width="23.5703125" style="2" customWidth="1"/>
    <col min="3" max="3" width="15.28515625" style="2" customWidth="1"/>
    <col min="4" max="4" width="26.5703125" style="2" customWidth="1"/>
    <col min="5" max="5" width="8.140625" style="2" bestFit="1" customWidth="1"/>
    <col min="6" max="6" width="10.7109375" style="2" customWidth="1"/>
    <col min="7" max="7" width="20" style="2" bestFit="1" customWidth="1"/>
    <col min="8" max="9" width="17.85546875" style="22" customWidth="1"/>
    <col min="10" max="10" width="19.42578125" style="22" bestFit="1" customWidth="1"/>
    <col min="11" max="11" width="37" style="2" customWidth="1"/>
    <col min="12" max="12" width="11.7109375" style="2" hidden="1" customWidth="1"/>
    <col min="13" max="13" width="28.85546875" style="45" bestFit="1" customWidth="1"/>
    <col min="14" max="14" width="26.85546875" style="41" bestFit="1" customWidth="1"/>
    <col min="15" max="16384" width="33.28515625" style="2"/>
  </cols>
  <sheetData>
    <row r="1" spans="1:14" s="9" customFormat="1" ht="29.25" thickBot="1" x14ac:dyDescent="0.3">
      <c r="A1" s="10" t="s">
        <v>0</v>
      </c>
      <c r="B1" s="11" t="s">
        <v>78</v>
      </c>
      <c r="C1" s="12" t="s">
        <v>80</v>
      </c>
      <c r="D1" s="13" t="s">
        <v>1</v>
      </c>
      <c r="E1" s="13" t="s">
        <v>85</v>
      </c>
      <c r="F1" s="13" t="s">
        <v>2</v>
      </c>
      <c r="G1" s="13" t="s">
        <v>79</v>
      </c>
      <c r="H1" s="20" t="s">
        <v>3</v>
      </c>
      <c r="I1" s="20" t="s">
        <v>137</v>
      </c>
      <c r="J1" s="20" t="s">
        <v>89</v>
      </c>
      <c r="K1" s="13" t="s">
        <v>4</v>
      </c>
      <c r="L1" s="14" t="s">
        <v>77</v>
      </c>
      <c r="M1" s="43" t="s">
        <v>148</v>
      </c>
      <c r="N1" s="13" t="s">
        <v>149</v>
      </c>
    </row>
    <row r="2" spans="1:14" ht="75" x14ac:dyDescent="0.25">
      <c r="A2" s="5" t="s">
        <v>5</v>
      </c>
      <c r="B2" s="5" t="s">
        <v>6</v>
      </c>
      <c r="C2" s="1">
        <v>2012</v>
      </c>
      <c r="D2" s="17" t="s">
        <v>7</v>
      </c>
      <c r="E2" s="5" t="s">
        <v>8</v>
      </c>
      <c r="F2" s="5" t="s">
        <v>9</v>
      </c>
      <c r="G2" s="5" t="s">
        <v>10</v>
      </c>
      <c r="H2" s="21">
        <v>11990</v>
      </c>
      <c r="I2" s="21" t="s">
        <v>138</v>
      </c>
      <c r="J2" s="21" t="s">
        <v>92</v>
      </c>
      <c r="K2" s="5" t="s">
        <v>11</v>
      </c>
      <c r="L2" s="3">
        <v>2012</v>
      </c>
      <c r="M2" s="38">
        <v>18237.849999999999</v>
      </c>
      <c r="N2" s="37">
        <f>H2/M2</f>
        <v>0.65742398363842236</v>
      </c>
    </row>
    <row r="3" spans="1:14" ht="315" x14ac:dyDescent="0.25">
      <c r="A3" s="5" t="s">
        <v>12</v>
      </c>
      <c r="B3" s="5" t="s">
        <v>13</v>
      </c>
      <c r="C3" s="1">
        <v>2012</v>
      </c>
      <c r="D3" s="18" t="s">
        <v>14</v>
      </c>
      <c r="E3" s="6" t="s">
        <v>8</v>
      </c>
      <c r="F3" s="7" t="s">
        <v>15</v>
      </c>
      <c r="G3" s="7" t="s">
        <v>16</v>
      </c>
      <c r="H3" s="21">
        <v>92000</v>
      </c>
      <c r="I3" s="21" t="s">
        <v>138</v>
      </c>
      <c r="J3" s="21" t="s">
        <v>90</v>
      </c>
      <c r="K3" s="6" t="s">
        <v>17</v>
      </c>
      <c r="L3" s="3"/>
      <c r="M3" s="38">
        <v>3544050</v>
      </c>
      <c r="N3" s="37">
        <f t="shared" ref="N3:N33" si="0">H3/M3</f>
        <v>2.5959001707086524E-2</v>
      </c>
    </row>
    <row r="4" spans="1:14" ht="150" x14ac:dyDescent="0.25">
      <c r="A4" s="5" t="s">
        <v>18</v>
      </c>
      <c r="B4" s="5" t="s">
        <v>19</v>
      </c>
      <c r="C4" s="1">
        <v>2012</v>
      </c>
      <c r="D4" s="17" t="s">
        <v>20</v>
      </c>
      <c r="E4" s="5" t="s">
        <v>8</v>
      </c>
      <c r="F4" s="8" t="s">
        <v>21</v>
      </c>
      <c r="G4" s="8" t="s">
        <v>10</v>
      </c>
      <c r="H4" s="21">
        <v>99460</v>
      </c>
      <c r="I4" s="21" t="s">
        <v>138</v>
      </c>
      <c r="J4" s="21" t="s">
        <v>90</v>
      </c>
      <c r="K4" s="5" t="s">
        <v>22</v>
      </c>
      <c r="L4" s="3"/>
      <c r="M4" s="38">
        <v>134821</v>
      </c>
      <c r="N4" s="37">
        <f t="shared" si="0"/>
        <v>0.73771890135809703</v>
      </c>
    </row>
    <row r="5" spans="1:14" ht="135" x14ac:dyDescent="0.25">
      <c r="A5" s="5" t="s">
        <v>23</v>
      </c>
      <c r="B5" s="5" t="s">
        <v>24</v>
      </c>
      <c r="C5" s="1">
        <v>2012</v>
      </c>
      <c r="D5" s="18" t="s">
        <v>25</v>
      </c>
      <c r="E5" s="6" t="s">
        <v>8</v>
      </c>
      <c r="F5" s="7" t="s">
        <v>26</v>
      </c>
      <c r="G5" s="8" t="s">
        <v>84</v>
      </c>
      <c r="H5" s="21">
        <v>19100</v>
      </c>
      <c r="I5" s="21" t="s">
        <v>138</v>
      </c>
      <c r="J5" s="21" t="s">
        <v>92</v>
      </c>
      <c r="K5" s="6" t="s">
        <v>27</v>
      </c>
      <c r="L5" s="3"/>
      <c r="M5" s="39">
        <v>21100</v>
      </c>
      <c r="N5" s="37">
        <f t="shared" si="0"/>
        <v>0.90521327014218012</v>
      </c>
    </row>
    <row r="6" spans="1:14" ht="60" x14ac:dyDescent="0.25">
      <c r="A6" s="5" t="s">
        <v>28</v>
      </c>
      <c r="B6" s="5" t="s">
        <v>81</v>
      </c>
      <c r="C6" s="1">
        <v>2012</v>
      </c>
      <c r="D6" s="18" t="s">
        <v>29</v>
      </c>
      <c r="E6" s="6" t="s">
        <v>8</v>
      </c>
      <c r="F6" s="7" t="s">
        <v>30</v>
      </c>
      <c r="G6" s="8" t="s">
        <v>10</v>
      </c>
      <c r="H6" s="21">
        <v>46735</v>
      </c>
      <c r="I6" s="21" t="s">
        <v>138</v>
      </c>
      <c r="J6" s="32" t="s">
        <v>92</v>
      </c>
      <c r="K6" s="5" t="s">
        <v>31</v>
      </c>
      <c r="L6" s="3"/>
      <c r="M6" s="40">
        <v>260000</v>
      </c>
      <c r="N6" s="37">
        <f t="shared" si="0"/>
        <v>0.17974999999999999</v>
      </c>
    </row>
    <row r="7" spans="1:14" ht="285" x14ac:dyDescent="0.25">
      <c r="A7" s="5" t="s">
        <v>32</v>
      </c>
      <c r="B7" s="5" t="s">
        <v>33</v>
      </c>
      <c r="C7" s="1">
        <v>2012</v>
      </c>
      <c r="D7" s="18" t="s">
        <v>34</v>
      </c>
      <c r="E7" s="6" t="s">
        <v>8</v>
      </c>
      <c r="F7" s="7" t="s">
        <v>35</v>
      </c>
      <c r="G7" s="8" t="s">
        <v>10</v>
      </c>
      <c r="H7" s="21">
        <v>24970</v>
      </c>
      <c r="I7" s="21" t="s">
        <v>138</v>
      </c>
      <c r="J7" s="21" t="s">
        <v>91</v>
      </c>
      <c r="K7" s="6" t="s">
        <v>36</v>
      </c>
      <c r="L7" s="3"/>
      <c r="M7" s="44">
        <v>977330</v>
      </c>
      <c r="N7" s="37">
        <f t="shared" si="0"/>
        <v>2.5549200372443289E-2</v>
      </c>
    </row>
    <row r="8" spans="1:14" ht="90.75" thickBot="1" x14ac:dyDescent="0.3">
      <c r="A8" s="5" t="s">
        <v>37</v>
      </c>
      <c r="B8" s="5" t="s">
        <v>38</v>
      </c>
      <c r="C8" s="1">
        <v>2012</v>
      </c>
      <c r="D8" s="18" t="s">
        <v>39</v>
      </c>
      <c r="E8" s="6" t="s">
        <v>40</v>
      </c>
      <c r="F8" s="6" t="s">
        <v>41</v>
      </c>
      <c r="G8" s="5" t="s">
        <v>10</v>
      </c>
      <c r="H8" s="21">
        <v>8320</v>
      </c>
      <c r="I8" s="21" t="s">
        <v>138</v>
      </c>
      <c r="J8" s="21" t="s">
        <v>92</v>
      </c>
      <c r="K8" s="6" t="s">
        <v>42</v>
      </c>
      <c r="L8" s="3"/>
      <c r="M8" s="39" t="s">
        <v>147</v>
      </c>
      <c r="N8" s="37" t="s">
        <v>150</v>
      </c>
    </row>
    <row r="9" spans="1:14" ht="195" x14ac:dyDescent="0.25">
      <c r="A9" s="5" t="s">
        <v>43</v>
      </c>
      <c r="B9" s="5" t="s">
        <v>44</v>
      </c>
      <c r="C9" s="1">
        <v>2013</v>
      </c>
      <c r="D9" s="17" t="s">
        <v>45</v>
      </c>
      <c r="E9" s="5" t="s">
        <v>8</v>
      </c>
      <c r="F9" s="5" t="s">
        <v>46</v>
      </c>
      <c r="G9" s="5" t="s">
        <v>10</v>
      </c>
      <c r="H9" s="21">
        <v>25000</v>
      </c>
      <c r="I9" s="21" t="s">
        <v>138</v>
      </c>
      <c r="J9" s="21" t="s">
        <v>91</v>
      </c>
      <c r="K9" s="5" t="s">
        <v>47</v>
      </c>
      <c r="L9" s="15"/>
      <c r="M9" s="44">
        <v>18912300</v>
      </c>
      <c r="N9" s="42">
        <f>H9/M9</f>
        <v>1.3218910444525521E-3</v>
      </c>
    </row>
    <row r="10" spans="1:14" ht="180" x14ac:dyDescent="0.25">
      <c r="A10" s="5" t="s">
        <v>48</v>
      </c>
      <c r="B10" s="5" t="s">
        <v>49</v>
      </c>
      <c r="C10" s="1">
        <v>2013</v>
      </c>
      <c r="D10" s="17" t="s">
        <v>50</v>
      </c>
      <c r="E10" s="5" t="s">
        <v>8</v>
      </c>
      <c r="F10" s="5" t="s">
        <v>15</v>
      </c>
      <c r="G10" s="5" t="s">
        <v>16</v>
      </c>
      <c r="H10" s="21">
        <v>250669</v>
      </c>
      <c r="I10" s="21" t="s">
        <v>138</v>
      </c>
      <c r="J10" s="21" t="s">
        <v>90</v>
      </c>
      <c r="K10" s="5" t="s">
        <v>51</v>
      </c>
      <c r="L10" s="3"/>
      <c r="M10" s="44">
        <v>35000000</v>
      </c>
      <c r="N10" s="37">
        <f t="shared" si="0"/>
        <v>7.1619714285714288E-3</v>
      </c>
    </row>
    <row r="11" spans="1:14" ht="225" x14ac:dyDescent="0.25">
      <c r="A11" s="5" t="s">
        <v>52</v>
      </c>
      <c r="B11" s="5" t="s">
        <v>53</v>
      </c>
      <c r="C11" s="1">
        <v>2013</v>
      </c>
      <c r="D11" s="17" t="s">
        <v>54</v>
      </c>
      <c r="E11" s="5" t="s">
        <v>8</v>
      </c>
      <c r="F11" s="5" t="s">
        <v>55</v>
      </c>
      <c r="G11" s="5" t="s">
        <v>16</v>
      </c>
      <c r="H11" s="21">
        <v>187000</v>
      </c>
      <c r="I11" s="21" t="s">
        <v>138</v>
      </c>
      <c r="J11" s="21" t="s">
        <v>92</v>
      </c>
      <c r="K11" s="5" t="s">
        <v>56</v>
      </c>
      <c r="L11" s="3"/>
      <c r="M11" s="38">
        <v>645050</v>
      </c>
      <c r="N11" s="37">
        <f t="shared" si="0"/>
        <v>0.28990000775133712</v>
      </c>
    </row>
    <row r="12" spans="1:14" ht="165" x14ac:dyDescent="0.25">
      <c r="A12" s="5" t="s">
        <v>57</v>
      </c>
      <c r="B12" s="5" t="s">
        <v>58</v>
      </c>
      <c r="C12" s="1">
        <v>2013</v>
      </c>
      <c r="D12" s="17" t="s">
        <v>59</v>
      </c>
      <c r="E12" s="5" t="s">
        <v>8</v>
      </c>
      <c r="F12" s="5" t="s">
        <v>21</v>
      </c>
      <c r="G12" s="5" t="s">
        <v>16</v>
      </c>
      <c r="H12" s="21">
        <v>45000</v>
      </c>
      <c r="I12" s="21" t="s">
        <v>138</v>
      </c>
      <c r="J12" s="21" t="s">
        <v>93</v>
      </c>
      <c r="K12" s="5" t="s">
        <v>60</v>
      </c>
      <c r="L12" s="3"/>
      <c r="M12" s="38">
        <v>162000</v>
      </c>
      <c r="N12" s="37">
        <f t="shared" si="0"/>
        <v>0.27777777777777779</v>
      </c>
    </row>
    <row r="13" spans="1:14" ht="75" x14ac:dyDescent="0.25">
      <c r="A13" s="5" t="s">
        <v>61</v>
      </c>
      <c r="B13" s="5" t="s">
        <v>62</v>
      </c>
      <c r="C13" s="1">
        <v>2013</v>
      </c>
      <c r="D13" s="17" t="s">
        <v>63</v>
      </c>
      <c r="E13" s="5" t="s">
        <v>8</v>
      </c>
      <c r="F13" s="5" t="s">
        <v>82</v>
      </c>
      <c r="G13" s="5" t="s">
        <v>10</v>
      </c>
      <c r="H13" s="21">
        <v>9250</v>
      </c>
      <c r="I13" s="21" t="s">
        <v>138</v>
      </c>
      <c r="J13" s="21" t="s">
        <v>92</v>
      </c>
      <c r="K13" s="5" t="s">
        <v>64</v>
      </c>
      <c r="L13" s="3"/>
      <c r="M13" s="40">
        <v>260000</v>
      </c>
      <c r="N13" s="37">
        <f t="shared" si="0"/>
        <v>3.5576923076923075E-2</v>
      </c>
    </row>
    <row r="14" spans="1:14" ht="255" x14ac:dyDescent="0.25">
      <c r="A14" s="5" t="s">
        <v>65</v>
      </c>
      <c r="B14" s="5" t="s">
        <v>66</v>
      </c>
      <c r="C14" s="1">
        <v>2013</v>
      </c>
      <c r="D14" s="19" t="s">
        <v>67</v>
      </c>
      <c r="E14" s="5" t="s">
        <v>8</v>
      </c>
      <c r="F14" s="5" t="s">
        <v>15</v>
      </c>
      <c r="G14" s="5" t="s">
        <v>16</v>
      </c>
      <c r="H14" s="21">
        <v>25186</v>
      </c>
      <c r="I14" s="21" t="s">
        <v>138</v>
      </c>
      <c r="J14" s="21" t="s">
        <v>93</v>
      </c>
      <c r="K14" s="5" t="s">
        <v>68</v>
      </c>
      <c r="L14" s="3"/>
      <c r="M14" s="39">
        <v>44975</v>
      </c>
      <c r="N14" s="37">
        <f t="shared" si="0"/>
        <v>0.56000000000000005</v>
      </c>
    </row>
    <row r="15" spans="1:14" ht="135" x14ac:dyDescent="0.25">
      <c r="A15" s="5" t="s">
        <v>69</v>
      </c>
      <c r="B15" s="5" t="s">
        <v>70</v>
      </c>
      <c r="C15" s="1">
        <v>2013</v>
      </c>
      <c r="D15" s="17" t="s">
        <v>71</v>
      </c>
      <c r="E15" s="5" t="s">
        <v>40</v>
      </c>
      <c r="F15" s="5" t="s">
        <v>83</v>
      </c>
      <c r="G15" s="5" t="s">
        <v>16</v>
      </c>
      <c r="H15" s="21">
        <v>49275</v>
      </c>
      <c r="I15" s="21" t="s">
        <v>138</v>
      </c>
      <c r="J15" s="21" t="s">
        <v>91</v>
      </c>
      <c r="K15" s="5" t="s">
        <v>72</v>
      </c>
      <c r="L15" s="3"/>
      <c r="M15" s="39">
        <v>674681</v>
      </c>
      <c r="N15" s="37">
        <f t="shared" si="0"/>
        <v>7.3034515571062469E-2</v>
      </c>
    </row>
    <row r="16" spans="1:14" ht="90" x14ac:dyDescent="0.25">
      <c r="A16" s="5" t="s">
        <v>73</v>
      </c>
      <c r="B16" s="16"/>
      <c r="C16" s="1">
        <v>2013</v>
      </c>
      <c r="D16" s="17" t="s">
        <v>74</v>
      </c>
      <c r="E16" s="5" t="s">
        <v>75</v>
      </c>
      <c r="F16" s="5" t="s">
        <v>15</v>
      </c>
      <c r="G16" s="5" t="s">
        <v>16</v>
      </c>
      <c r="H16" s="21">
        <v>201899</v>
      </c>
      <c r="I16" s="21" t="s">
        <v>138</v>
      </c>
      <c r="J16" s="21" t="s">
        <v>90</v>
      </c>
      <c r="K16" s="5" t="s">
        <v>76</v>
      </c>
      <c r="L16" s="4"/>
      <c r="M16" s="44">
        <v>139865</v>
      </c>
      <c r="N16" s="37">
        <f t="shared" si="0"/>
        <v>1.4435276874128624</v>
      </c>
    </row>
    <row r="17" spans="1:14" ht="409.5" x14ac:dyDescent="0.25">
      <c r="A17" s="5" t="s">
        <v>95</v>
      </c>
      <c r="B17" s="5" t="s">
        <v>96</v>
      </c>
      <c r="C17" s="1">
        <v>2013</v>
      </c>
      <c r="D17" s="17" t="s">
        <v>97</v>
      </c>
      <c r="E17" s="27" t="s">
        <v>98</v>
      </c>
      <c r="F17" s="27" t="s">
        <v>99</v>
      </c>
      <c r="G17" s="5" t="s">
        <v>16</v>
      </c>
      <c r="H17" s="21">
        <v>217249</v>
      </c>
      <c r="I17" s="21" t="s">
        <v>138</v>
      </c>
      <c r="J17" s="30" t="s">
        <v>142</v>
      </c>
      <c r="K17" s="5" t="s">
        <v>100</v>
      </c>
      <c r="M17" s="38">
        <v>8672331</v>
      </c>
      <c r="N17" s="37">
        <f t="shared" si="0"/>
        <v>2.5050819670051801E-2</v>
      </c>
    </row>
    <row r="18" spans="1:14" ht="405" x14ac:dyDescent="0.25">
      <c r="A18" s="5" t="s">
        <v>101</v>
      </c>
      <c r="B18" s="5" t="s">
        <v>102</v>
      </c>
      <c r="C18" s="1">
        <v>2013</v>
      </c>
      <c r="D18" s="17" t="s">
        <v>103</v>
      </c>
      <c r="E18" s="27" t="s">
        <v>98</v>
      </c>
      <c r="F18" s="27" t="s">
        <v>46</v>
      </c>
      <c r="G18" s="5" t="s">
        <v>16</v>
      </c>
      <c r="H18" s="21">
        <v>100000</v>
      </c>
      <c r="I18" s="21" t="s">
        <v>138</v>
      </c>
      <c r="J18" s="30" t="s">
        <v>142</v>
      </c>
      <c r="K18" s="5" t="s">
        <v>104</v>
      </c>
      <c r="M18" s="44">
        <v>977330</v>
      </c>
      <c r="N18" s="37">
        <f t="shared" si="0"/>
        <v>0.10231958499176327</v>
      </c>
    </row>
    <row r="19" spans="1:14" ht="255" x14ac:dyDescent="0.25">
      <c r="A19" s="5" t="s">
        <v>105</v>
      </c>
      <c r="B19" s="5" t="s">
        <v>106</v>
      </c>
      <c r="C19" s="1">
        <v>2013</v>
      </c>
      <c r="D19" s="17" t="s">
        <v>107</v>
      </c>
      <c r="E19" s="27" t="s">
        <v>98</v>
      </c>
      <c r="F19" s="27" t="s">
        <v>108</v>
      </c>
      <c r="G19" s="5" t="s">
        <v>16</v>
      </c>
      <c r="H19" s="21">
        <v>150000</v>
      </c>
      <c r="I19" s="21" t="s">
        <v>138</v>
      </c>
      <c r="J19" s="30" t="s">
        <v>90</v>
      </c>
      <c r="K19" s="5" t="s">
        <v>109</v>
      </c>
      <c r="M19" s="52">
        <v>4778950</v>
      </c>
      <c r="N19" s="37">
        <f t="shared" si="0"/>
        <v>3.1387647914290794E-2</v>
      </c>
    </row>
    <row r="20" spans="1:14" ht="156" x14ac:dyDescent="0.25">
      <c r="A20" s="27" t="s">
        <v>110</v>
      </c>
      <c r="B20" s="27" t="s">
        <v>140</v>
      </c>
      <c r="C20" s="29">
        <v>2010</v>
      </c>
      <c r="D20" s="27" t="s">
        <v>111</v>
      </c>
      <c r="E20" s="27" t="s">
        <v>40</v>
      </c>
      <c r="F20" s="8"/>
      <c r="G20" s="26"/>
      <c r="H20" s="21">
        <v>71054</v>
      </c>
      <c r="I20" s="30" t="s">
        <v>139</v>
      </c>
      <c r="J20" s="30" t="s">
        <v>91</v>
      </c>
      <c r="K20" s="29" t="s">
        <v>112</v>
      </c>
      <c r="M20" s="38" t="s">
        <v>94</v>
      </c>
      <c r="N20" s="37" t="e">
        <f t="shared" si="0"/>
        <v>#VALUE!</v>
      </c>
    </row>
    <row r="21" spans="1:14" ht="180" x14ac:dyDescent="0.25">
      <c r="A21" s="27" t="s">
        <v>113</v>
      </c>
      <c r="B21" s="27" t="s">
        <v>140</v>
      </c>
      <c r="C21" s="29">
        <v>2010</v>
      </c>
      <c r="D21" s="27" t="s">
        <v>114</v>
      </c>
      <c r="E21" s="27" t="s">
        <v>40</v>
      </c>
      <c r="F21" s="8"/>
      <c r="G21" s="26"/>
      <c r="H21" s="21">
        <v>71054</v>
      </c>
      <c r="I21" s="30" t="s">
        <v>139</v>
      </c>
      <c r="J21" s="30" t="s">
        <v>91</v>
      </c>
      <c r="K21" s="29" t="s">
        <v>115</v>
      </c>
      <c r="M21" s="38" t="s">
        <v>94</v>
      </c>
      <c r="N21" s="37" t="e">
        <f t="shared" si="0"/>
        <v>#VALUE!</v>
      </c>
    </row>
    <row r="22" spans="1:14" ht="60" x14ac:dyDescent="0.25">
      <c r="A22" s="27" t="s">
        <v>113</v>
      </c>
      <c r="B22" s="27" t="s">
        <v>140</v>
      </c>
      <c r="C22" s="29">
        <v>2009</v>
      </c>
      <c r="D22" s="27" t="s">
        <v>116</v>
      </c>
      <c r="E22" s="27" t="s">
        <v>40</v>
      </c>
      <c r="F22" s="8"/>
      <c r="G22" s="26"/>
      <c r="H22" s="21"/>
      <c r="I22" s="30" t="s">
        <v>139</v>
      </c>
      <c r="J22" s="30" t="s">
        <v>91</v>
      </c>
      <c r="K22" s="29" t="s">
        <v>117</v>
      </c>
      <c r="M22" s="38" t="s">
        <v>94</v>
      </c>
      <c r="N22" s="37" t="e">
        <f t="shared" si="0"/>
        <v>#VALUE!</v>
      </c>
    </row>
    <row r="23" spans="1:14" ht="192" x14ac:dyDescent="0.25">
      <c r="A23" s="27" t="s">
        <v>118</v>
      </c>
      <c r="B23" s="27" t="s">
        <v>140</v>
      </c>
      <c r="C23" s="29">
        <v>2014</v>
      </c>
      <c r="D23" s="27" t="s">
        <v>119</v>
      </c>
      <c r="E23" s="27" t="s">
        <v>40</v>
      </c>
      <c r="F23" s="8"/>
      <c r="G23" s="26"/>
      <c r="H23" s="21">
        <v>27513</v>
      </c>
      <c r="I23" s="30" t="s">
        <v>139</v>
      </c>
      <c r="J23" s="30" t="s">
        <v>91</v>
      </c>
      <c r="K23" s="29" t="s">
        <v>120</v>
      </c>
      <c r="M23" s="38" t="s">
        <v>94</v>
      </c>
      <c r="N23" s="37" t="e">
        <f t="shared" si="0"/>
        <v>#VALUE!</v>
      </c>
    </row>
    <row r="24" spans="1:14" ht="156" x14ac:dyDescent="0.25">
      <c r="A24" s="27" t="s">
        <v>121</v>
      </c>
      <c r="B24" s="27" t="s">
        <v>140</v>
      </c>
      <c r="C24" s="29">
        <v>2014</v>
      </c>
      <c r="D24" s="27" t="s">
        <v>122</v>
      </c>
      <c r="E24" s="27" t="s">
        <v>40</v>
      </c>
      <c r="F24" s="8"/>
      <c r="G24" s="26"/>
      <c r="H24" s="21">
        <v>27758</v>
      </c>
      <c r="I24" s="30" t="s">
        <v>139</v>
      </c>
      <c r="J24" s="30" t="s">
        <v>91</v>
      </c>
      <c r="K24" s="29" t="s">
        <v>123</v>
      </c>
      <c r="M24" s="38" t="s">
        <v>94</v>
      </c>
      <c r="N24" s="37" t="e">
        <f t="shared" si="0"/>
        <v>#VALUE!</v>
      </c>
    </row>
    <row r="25" spans="1:14" ht="24" x14ac:dyDescent="0.25">
      <c r="A25" s="27" t="s">
        <v>113</v>
      </c>
      <c r="B25" s="26"/>
      <c r="C25" s="29" t="s">
        <v>125</v>
      </c>
      <c r="D25" s="27" t="s">
        <v>124</v>
      </c>
      <c r="E25" s="27" t="s">
        <v>40</v>
      </c>
      <c r="F25" s="27"/>
      <c r="G25" s="26"/>
      <c r="H25" s="28">
        <v>0</v>
      </c>
      <c r="I25" s="28" t="s">
        <v>141</v>
      </c>
      <c r="J25" s="28" t="s">
        <v>92</v>
      </c>
      <c r="K25" s="27" t="s">
        <v>126</v>
      </c>
      <c r="M25" s="38" t="s">
        <v>94</v>
      </c>
      <c r="N25" s="37" t="e">
        <f t="shared" si="0"/>
        <v>#VALUE!</v>
      </c>
    </row>
    <row r="26" spans="1:14" ht="36" x14ac:dyDescent="0.25">
      <c r="A26" s="27" t="s">
        <v>113</v>
      </c>
      <c r="B26" s="26"/>
      <c r="C26" s="29">
        <v>2010</v>
      </c>
      <c r="D26" s="27" t="s">
        <v>124</v>
      </c>
      <c r="E26" s="27" t="s">
        <v>40</v>
      </c>
      <c r="F26" s="27"/>
      <c r="G26" s="26"/>
      <c r="H26" s="28">
        <v>0</v>
      </c>
      <c r="I26" s="28" t="s">
        <v>141</v>
      </c>
      <c r="J26" s="28" t="s">
        <v>90</v>
      </c>
      <c r="K26" s="27" t="s">
        <v>127</v>
      </c>
      <c r="M26" s="38" t="s">
        <v>94</v>
      </c>
      <c r="N26" s="37" t="e">
        <f t="shared" si="0"/>
        <v>#VALUE!</v>
      </c>
    </row>
    <row r="27" spans="1:14" ht="24" x14ac:dyDescent="0.25">
      <c r="A27" s="27" t="s">
        <v>113</v>
      </c>
      <c r="B27" s="26"/>
      <c r="C27" s="29">
        <v>2009</v>
      </c>
      <c r="D27" s="27" t="s">
        <v>124</v>
      </c>
      <c r="E27" s="27" t="s">
        <v>40</v>
      </c>
      <c r="F27" s="27"/>
      <c r="G27" s="26"/>
      <c r="H27" s="28">
        <v>0</v>
      </c>
      <c r="I27" s="28" t="s">
        <v>141</v>
      </c>
      <c r="J27" s="28" t="s">
        <v>90</v>
      </c>
      <c r="K27" s="27" t="s">
        <v>128</v>
      </c>
      <c r="M27" s="38" t="s">
        <v>94</v>
      </c>
      <c r="N27" s="37" t="e">
        <f t="shared" si="0"/>
        <v>#VALUE!</v>
      </c>
    </row>
    <row r="28" spans="1:14" ht="24" x14ac:dyDescent="0.25">
      <c r="A28" s="27" t="s">
        <v>113</v>
      </c>
      <c r="B28" s="26"/>
      <c r="C28" s="29" t="s">
        <v>129</v>
      </c>
      <c r="D28" s="27" t="s">
        <v>124</v>
      </c>
      <c r="E28" s="27" t="s">
        <v>40</v>
      </c>
      <c r="F28" s="27"/>
      <c r="G28" s="26"/>
      <c r="H28" s="28">
        <v>0</v>
      </c>
      <c r="I28" s="28" t="s">
        <v>141</v>
      </c>
      <c r="J28" s="28" t="s">
        <v>90</v>
      </c>
      <c r="K28" s="27" t="s">
        <v>130</v>
      </c>
      <c r="M28" s="38" t="s">
        <v>94</v>
      </c>
      <c r="N28" s="37" t="e">
        <f t="shared" si="0"/>
        <v>#VALUE!</v>
      </c>
    </row>
    <row r="29" spans="1:14" ht="24" x14ac:dyDescent="0.25">
      <c r="A29" s="27" t="s">
        <v>113</v>
      </c>
      <c r="B29" s="26"/>
      <c r="C29" s="29">
        <v>2011</v>
      </c>
      <c r="D29" s="27" t="s">
        <v>124</v>
      </c>
      <c r="E29" s="27" t="s">
        <v>40</v>
      </c>
      <c r="F29" s="27"/>
      <c r="G29" s="26"/>
      <c r="H29" s="28">
        <v>0</v>
      </c>
      <c r="I29" s="28" t="s">
        <v>141</v>
      </c>
      <c r="J29" s="28" t="s">
        <v>92</v>
      </c>
      <c r="K29" s="27" t="s">
        <v>131</v>
      </c>
      <c r="M29" s="38" t="s">
        <v>94</v>
      </c>
      <c r="N29" s="37" t="e">
        <f t="shared" si="0"/>
        <v>#VALUE!</v>
      </c>
    </row>
    <row r="30" spans="1:14" ht="24" x14ac:dyDescent="0.25">
      <c r="A30" s="27" t="s">
        <v>113</v>
      </c>
      <c r="B30" s="26"/>
      <c r="C30" s="29">
        <v>2012</v>
      </c>
      <c r="D30" s="27" t="s">
        <v>124</v>
      </c>
      <c r="E30" s="27" t="s">
        <v>40</v>
      </c>
      <c r="F30" s="27"/>
      <c r="G30" s="26"/>
      <c r="H30" s="28">
        <v>0</v>
      </c>
      <c r="I30" s="28" t="s">
        <v>141</v>
      </c>
      <c r="J30" s="28" t="s">
        <v>93</v>
      </c>
      <c r="K30" s="27" t="s">
        <v>132</v>
      </c>
      <c r="M30" s="38" t="s">
        <v>94</v>
      </c>
      <c r="N30" s="37" t="e">
        <f t="shared" si="0"/>
        <v>#VALUE!</v>
      </c>
    </row>
    <row r="31" spans="1:14" ht="24" x14ac:dyDescent="0.25">
      <c r="A31" s="27" t="s">
        <v>113</v>
      </c>
      <c r="B31" s="26"/>
      <c r="C31" s="29" t="s">
        <v>133</v>
      </c>
      <c r="D31" s="27" t="s">
        <v>124</v>
      </c>
      <c r="E31" s="27" t="s">
        <v>40</v>
      </c>
      <c r="F31" s="27"/>
      <c r="G31" s="26"/>
      <c r="H31" s="28">
        <v>0</v>
      </c>
      <c r="I31" s="28" t="s">
        <v>141</v>
      </c>
      <c r="J31" s="28" t="s">
        <v>92</v>
      </c>
      <c r="K31" s="27" t="s">
        <v>134</v>
      </c>
      <c r="M31" s="38" t="s">
        <v>94</v>
      </c>
      <c r="N31" s="37" t="e">
        <f t="shared" si="0"/>
        <v>#VALUE!</v>
      </c>
    </row>
    <row r="32" spans="1:14" ht="24" x14ac:dyDescent="0.25">
      <c r="A32" s="27" t="s">
        <v>113</v>
      </c>
      <c r="B32" s="26"/>
      <c r="C32" s="29" t="s">
        <v>133</v>
      </c>
      <c r="D32" s="27" t="s">
        <v>124</v>
      </c>
      <c r="E32" s="27" t="s">
        <v>40</v>
      </c>
      <c r="F32" s="27"/>
      <c r="G32" s="26"/>
      <c r="H32" s="28">
        <v>0</v>
      </c>
      <c r="I32" s="28" t="s">
        <v>141</v>
      </c>
      <c r="J32" s="28" t="s">
        <v>92</v>
      </c>
      <c r="K32" s="27" t="s">
        <v>135</v>
      </c>
      <c r="M32" s="38" t="s">
        <v>94</v>
      </c>
      <c r="N32" s="37" t="e">
        <f t="shared" si="0"/>
        <v>#VALUE!</v>
      </c>
    </row>
    <row r="33" spans="1:14" ht="24" x14ac:dyDescent="0.25">
      <c r="A33" s="27" t="s">
        <v>113</v>
      </c>
      <c r="B33" s="26"/>
      <c r="C33" s="29" t="s">
        <v>133</v>
      </c>
      <c r="D33" s="27" t="s">
        <v>124</v>
      </c>
      <c r="E33" s="27" t="s">
        <v>40</v>
      </c>
      <c r="F33" s="27"/>
      <c r="G33" s="26"/>
      <c r="H33" s="28">
        <v>0</v>
      </c>
      <c r="I33" s="28" t="s">
        <v>141</v>
      </c>
      <c r="J33" s="28" t="s">
        <v>92</v>
      </c>
      <c r="K33" s="27" t="s">
        <v>136</v>
      </c>
      <c r="M33" s="38" t="s">
        <v>94</v>
      </c>
      <c r="N33" s="37" t="e">
        <f t="shared" si="0"/>
        <v>#VALUE!</v>
      </c>
    </row>
  </sheetData>
  <autoFilter ref="A1:N33"/>
  <pageMargins left="0.70866141732283472" right="0.70866141732283472" top="0.74803149606299213" bottom="0.74803149606299213" header="0.31496062992125984" footer="0.31496062992125984"/>
  <pageSetup paperSize="9" scale="41" fitToHeight="5"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7"/>
  <sheetViews>
    <sheetView workbookViewId="0">
      <selection activeCell="B7" sqref="A4:B7"/>
    </sheetView>
  </sheetViews>
  <sheetFormatPr defaultRowHeight="15" x14ac:dyDescent="0.25"/>
  <cols>
    <col min="1" max="1" width="14.140625" bestFit="1" customWidth="1"/>
    <col min="2" max="2" width="16.7109375" bestFit="1" customWidth="1"/>
  </cols>
  <sheetData>
    <row r="3" spans="1:2" x14ac:dyDescent="0.25">
      <c r="A3" s="23" t="s">
        <v>86</v>
      </c>
      <c r="B3" t="s">
        <v>144</v>
      </c>
    </row>
    <row r="4" spans="1:2" x14ac:dyDescent="0.25">
      <c r="A4" s="24" t="s">
        <v>139</v>
      </c>
      <c r="B4" s="25">
        <v>4</v>
      </c>
    </row>
    <row r="5" spans="1:2" x14ac:dyDescent="0.25">
      <c r="A5" s="24" t="s">
        <v>138</v>
      </c>
      <c r="B5" s="25">
        <v>18</v>
      </c>
    </row>
    <row r="6" spans="1:2" x14ac:dyDescent="0.25">
      <c r="A6" s="24" t="s">
        <v>141</v>
      </c>
      <c r="B6" s="25">
        <v>9</v>
      </c>
    </row>
    <row r="7" spans="1:2" x14ac:dyDescent="0.25">
      <c r="A7" s="24" t="s">
        <v>87</v>
      </c>
      <c r="B7" s="25">
        <v>31</v>
      </c>
    </row>
  </sheetData>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9"/>
  <sheetViews>
    <sheetView workbookViewId="0">
      <selection activeCell="B9" sqref="A4:B9"/>
    </sheetView>
  </sheetViews>
  <sheetFormatPr defaultRowHeight="15" x14ac:dyDescent="0.25"/>
  <cols>
    <col min="1" max="1" width="17.7109375" bestFit="1" customWidth="1"/>
    <col min="2" max="2" width="15.28515625" style="51" customWidth="1"/>
  </cols>
  <sheetData>
    <row r="3" spans="1:2" x14ac:dyDescent="0.25">
      <c r="A3" s="23" t="s">
        <v>86</v>
      </c>
      <c r="B3" s="51" t="s">
        <v>88</v>
      </c>
    </row>
    <row r="4" spans="1:2" x14ac:dyDescent="0.25">
      <c r="A4" s="24" t="s">
        <v>90</v>
      </c>
      <c r="B4" s="51">
        <v>794028</v>
      </c>
    </row>
    <row r="5" spans="1:2" x14ac:dyDescent="0.25">
      <c r="A5" s="24" t="s">
        <v>142</v>
      </c>
      <c r="B5" s="51">
        <v>317249</v>
      </c>
    </row>
    <row r="6" spans="1:2" x14ac:dyDescent="0.25">
      <c r="A6" s="24" t="s">
        <v>92</v>
      </c>
      <c r="B6" s="51">
        <v>282395</v>
      </c>
    </row>
    <row r="7" spans="1:2" x14ac:dyDescent="0.25">
      <c r="A7" s="24" t="s">
        <v>91</v>
      </c>
      <c r="B7" s="51">
        <v>296624</v>
      </c>
    </row>
    <row r="8" spans="1:2" x14ac:dyDescent="0.25">
      <c r="A8" s="24" t="s">
        <v>93</v>
      </c>
      <c r="B8" s="51">
        <v>70186</v>
      </c>
    </row>
    <row r="9" spans="1:2" x14ac:dyDescent="0.25">
      <c r="A9" s="24" t="s">
        <v>87</v>
      </c>
      <c r="B9" s="51">
        <v>1760482</v>
      </c>
    </row>
  </sheetData>
  <pageMargins left="0.7" right="0.7" top="0.75" bottom="0.75" header="0.3" footer="0.3"/>
  <pageSetup paperSize="9" orientation="portrait" verticalDpi="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26"/>
  <sheetViews>
    <sheetView topLeftCell="A13" workbookViewId="0">
      <selection activeCell="B26" sqref="A22:B26"/>
    </sheetView>
  </sheetViews>
  <sheetFormatPr defaultRowHeight="15" x14ac:dyDescent="0.25"/>
  <cols>
    <col min="1" max="1" width="13.140625" bestFit="1" customWidth="1"/>
    <col min="2" max="2" width="15.28515625" customWidth="1"/>
  </cols>
  <sheetData>
    <row r="3" spans="1:2" x14ac:dyDescent="0.25">
      <c r="A3" s="23" t="s">
        <v>86</v>
      </c>
      <c r="B3" t="s">
        <v>144</v>
      </c>
    </row>
    <row r="4" spans="1:2" x14ac:dyDescent="0.25">
      <c r="A4" s="24" t="s">
        <v>40</v>
      </c>
      <c r="B4" s="25">
        <v>15</v>
      </c>
    </row>
    <row r="5" spans="1:2" x14ac:dyDescent="0.25">
      <c r="A5" s="24" t="s">
        <v>75</v>
      </c>
      <c r="B5" s="25">
        <v>1</v>
      </c>
    </row>
    <row r="6" spans="1:2" x14ac:dyDescent="0.25">
      <c r="A6" s="24" t="s">
        <v>98</v>
      </c>
      <c r="B6" s="25">
        <v>3</v>
      </c>
    </row>
    <row r="7" spans="1:2" x14ac:dyDescent="0.25">
      <c r="A7" s="24" t="s">
        <v>8</v>
      </c>
      <c r="B7" s="25">
        <v>12</v>
      </c>
    </row>
    <row r="8" spans="1:2" x14ac:dyDescent="0.25">
      <c r="A8" s="24" t="s">
        <v>87</v>
      </c>
      <c r="B8" s="25">
        <v>31</v>
      </c>
    </row>
    <row r="21" spans="1:2" x14ac:dyDescent="0.25">
      <c r="A21" s="23" t="s">
        <v>86</v>
      </c>
      <c r="B21" t="s">
        <v>88</v>
      </c>
    </row>
    <row r="22" spans="1:2" x14ac:dyDescent="0.25">
      <c r="A22" s="24" t="s">
        <v>40</v>
      </c>
      <c r="B22" s="31">
        <v>254974</v>
      </c>
    </row>
    <row r="23" spans="1:2" x14ac:dyDescent="0.25">
      <c r="A23" s="24" t="s">
        <v>75</v>
      </c>
      <c r="B23" s="31">
        <v>201899</v>
      </c>
    </row>
    <row r="24" spans="1:2" x14ac:dyDescent="0.25">
      <c r="A24" s="24" t="s">
        <v>98</v>
      </c>
      <c r="B24" s="31">
        <v>467249</v>
      </c>
    </row>
    <row r="25" spans="1:2" x14ac:dyDescent="0.25">
      <c r="A25" s="24" t="s">
        <v>8</v>
      </c>
      <c r="B25" s="31">
        <v>836360</v>
      </c>
    </row>
    <row r="26" spans="1:2" x14ac:dyDescent="0.25">
      <c r="A26" s="24" t="s">
        <v>87</v>
      </c>
      <c r="B26" s="31">
        <v>1760482</v>
      </c>
    </row>
  </sheetData>
  <pageMargins left="0.7" right="0.7" top="0.75" bottom="0.75" header="0.3" footer="0.3"/>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3"/>
  <sheetViews>
    <sheetView workbookViewId="0">
      <selection activeCell="B2" sqref="B2:J22"/>
    </sheetView>
  </sheetViews>
  <sheetFormatPr defaultRowHeight="15" x14ac:dyDescent="0.25"/>
  <cols>
    <col min="2" max="2" width="21.140625" style="35" bestFit="1" customWidth="1"/>
    <col min="3" max="3" width="10.140625" style="35" bestFit="1" customWidth="1"/>
    <col min="4" max="4" width="14.140625" style="35" bestFit="1" customWidth="1"/>
    <col min="5" max="5" width="11.140625" style="35" bestFit="1" customWidth="1"/>
    <col min="6" max="6" width="9.140625" style="35"/>
    <col min="7" max="7" width="13" style="35" bestFit="1" customWidth="1"/>
    <col min="8" max="8" width="11.5703125" style="35" bestFit="1" customWidth="1"/>
    <col min="9" max="9" width="9.140625" style="35"/>
    <col min="10" max="10" width="12.7109375" style="35" bestFit="1" customWidth="1"/>
  </cols>
  <sheetData>
    <row r="2" spans="2:10" ht="28.5" x14ac:dyDescent="0.25">
      <c r="B2" s="33" t="s">
        <v>0</v>
      </c>
      <c r="C2" s="34" t="s">
        <v>3</v>
      </c>
      <c r="D2" s="34" t="s">
        <v>89</v>
      </c>
      <c r="E2" s="33" t="s">
        <v>78</v>
      </c>
      <c r="F2" s="33" t="s">
        <v>80</v>
      </c>
      <c r="G2" s="33" t="s">
        <v>1</v>
      </c>
      <c r="H2" s="33" t="s">
        <v>85</v>
      </c>
      <c r="I2" s="33" t="s">
        <v>2</v>
      </c>
      <c r="J2" s="33" t="s">
        <v>79</v>
      </c>
    </row>
    <row r="3" spans="2:10" ht="75" x14ac:dyDescent="0.25">
      <c r="B3" s="5" t="s">
        <v>48</v>
      </c>
      <c r="C3" s="21">
        <v>250669</v>
      </c>
      <c r="D3" s="21" t="s">
        <v>90</v>
      </c>
      <c r="E3" s="5" t="s">
        <v>49</v>
      </c>
      <c r="F3" s="1">
        <v>2013</v>
      </c>
      <c r="G3" s="17" t="s">
        <v>50</v>
      </c>
      <c r="H3" s="5" t="s">
        <v>8</v>
      </c>
      <c r="I3" s="5" t="s">
        <v>15</v>
      </c>
      <c r="J3" s="5" t="s">
        <v>16</v>
      </c>
    </row>
    <row r="4" spans="2:10" ht="120" x14ac:dyDescent="0.25">
      <c r="B4" s="5" t="s">
        <v>95</v>
      </c>
      <c r="C4" s="21">
        <v>217249</v>
      </c>
      <c r="D4" s="30" t="s">
        <v>142</v>
      </c>
      <c r="E4" s="5" t="s">
        <v>96</v>
      </c>
      <c r="F4" s="1">
        <v>2013</v>
      </c>
      <c r="G4" s="17" t="s">
        <v>97</v>
      </c>
      <c r="H4" s="29" t="s">
        <v>98</v>
      </c>
      <c r="I4" s="29" t="s">
        <v>99</v>
      </c>
      <c r="J4" s="5" t="s">
        <v>16</v>
      </c>
    </row>
    <row r="5" spans="2:10" ht="60" x14ac:dyDescent="0.25">
      <c r="B5" s="5" t="s">
        <v>73</v>
      </c>
      <c r="C5" s="21">
        <v>201899</v>
      </c>
      <c r="D5" s="21" t="s">
        <v>90</v>
      </c>
      <c r="E5" s="16"/>
      <c r="F5" s="1">
        <v>2013</v>
      </c>
      <c r="G5" s="17" t="s">
        <v>74</v>
      </c>
      <c r="H5" s="5" t="s">
        <v>75</v>
      </c>
      <c r="I5" s="5" t="s">
        <v>15</v>
      </c>
      <c r="J5" s="5" t="s">
        <v>16</v>
      </c>
    </row>
    <row r="6" spans="2:10" ht="150" x14ac:dyDescent="0.25">
      <c r="B6" s="5" t="s">
        <v>52</v>
      </c>
      <c r="C6" s="21">
        <v>187000</v>
      </c>
      <c r="D6" s="21" t="s">
        <v>92</v>
      </c>
      <c r="E6" s="5" t="s">
        <v>53</v>
      </c>
      <c r="F6" s="1">
        <v>2013</v>
      </c>
      <c r="G6" s="17" t="s">
        <v>54</v>
      </c>
      <c r="H6" s="5" t="s">
        <v>8</v>
      </c>
      <c r="I6" s="5" t="s">
        <v>55</v>
      </c>
      <c r="J6" s="5" t="s">
        <v>16</v>
      </c>
    </row>
    <row r="7" spans="2:10" ht="165" x14ac:dyDescent="0.25">
      <c r="B7" s="5" t="s">
        <v>105</v>
      </c>
      <c r="C7" s="21">
        <v>150000</v>
      </c>
      <c r="D7" s="30" t="s">
        <v>90</v>
      </c>
      <c r="E7" s="5" t="s">
        <v>106</v>
      </c>
      <c r="F7" s="1">
        <v>2013</v>
      </c>
      <c r="G7" s="17" t="s">
        <v>107</v>
      </c>
      <c r="H7" s="29" t="s">
        <v>98</v>
      </c>
      <c r="I7" s="29" t="s">
        <v>108</v>
      </c>
      <c r="J7" s="5" t="s">
        <v>16</v>
      </c>
    </row>
    <row r="8" spans="2:10" ht="105" x14ac:dyDescent="0.25">
      <c r="B8" s="5" t="s">
        <v>101</v>
      </c>
      <c r="C8" s="21">
        <v>100000</v>
      </c>
      <c r="D8" s="30" t="s">
        <v>142</v>
      </c>
      <c r="E8" s="5" t="s">
        <v>102</v>
      </c>
      <c r="F8" s="1">
        <v>2013</v>
      </c>
      <c r="G8" s="17" t="s">
        <v>103</v>
      </c>
      <c r="H8" s="29" t="s">
        <v>98</v>
      </c>
      <c r="I8" s="29" t="s">
        <v>46</v>
      </c>
      <c r="J8" s="5" t="s">
        <v>16</v>
      </c>
    </row>
    <row r="9" spans="2:10" ht="120" x14ac:dyDescent="0.25">
      <c r="B9" s="5" t="s">
        <v>18</v>
      </c>
      <c r="C9" s="21">
        <v>99460</v>
      </c>
      <c r="D9" s="21" t="s">
        <v>90</v>
      </c>
      <c r="E9" s="5" t="s">
        <v>19</v>
      </c>
      <c r="F9" s="1">
        <v>2012</v>
      </c>
      <c r="G9" s="17" t="s">
        <v>20</v>
      </c>
      <c r="H9" s="5" t="s">
        <v>8</v>
      </c>
      <c r="I9" s="8" t="s">
        <v>21</v>
      </c>
      <c r="J9" s="8" t="s">
        <v>10</v>
      </c>
    </row>
    <row r="10" spans="2:10" ht="120" x14ac:dyDescent="0.25">
      <c r="B10" s="5" t="s">
        <v>12</v>
      </c>
      <c r="C10" s="21">
        <v>92000</v>
      </c>
      <c r="D10" s="21" t="s">
        <v>90</v>
      </c>
      <c r="E10" s="5" t="s">
        <v>13</v>
      </c>
      <c r="F10" s="1">
        <v>2012</v>
      </c>
      <c r="G10" s="18" t="s">
        <v>14</v>
      </c>
      <c r="H10" s="6" t="s">
        <v>8</v>
      </c>
      <c r="I10" s="7" t="s">
        <v>15</v>
      </c>
      <c r="J10" s="7" t="s">
        <v>16</v>
      </c>
    </row>
    <row r="11" spans="2:10" ht="105" x14ac:dyDescent="0.25">
      <c r="B11" s="5" t="s">
        <v>69</v>
      </c>
      <c r="C11" s="21">
        <v>49275</v>
      </c>
      <c r="D11" s="21" t="s">
        <v>91</v>
      </c>
      <c r="E11" s="5" t="s">
        <v>70</v>
      </c>
      <c r="F11" s="1">
        <v>2013</v>
      </c>
      <c r="G11" s="17" t="s">
        <v>71</v>
      </c>
      <c r="H11" s="5" t="s">
        <v>40</v>
      </c>
      <c r="I11" s="5" t="s">
        <v>83</v>
      </c>
      <c r="J11" s="5" t="s">
        <v>16</v>
      </c>
    </row>
    <row r="12" spans="2:10" ht="120" x14ac:dyDescent="0.25">
      <c r="B12" s="5" t="s">
        <v>28</v>
      </c>
      <c r="C12" s="21">
        <v>46735</v>
      </c>
      <c r="D12" s="32" t="s">
        <v>92</v>
      </c>
      <c r="E12" s="5" t="s">
        <v>81</v>
      </c>
      <c r="F12" s="1">
        <v>2012</v>
      </c>
      <c r="G12" s="18" t="s">
        <v>29</v>
      </c>
      <c r="H12" s="6" t="s">
        <v>8</v>
      </c>
      <c r="I12" s="7" t="s">
        <v>30</v>
      </c>
      <c r="J12" s="8" t="s">
        <v>10</v>
      </c>
    </row>
    <row r="13" spans="2:10" ht="150" x14ac:dyDescent="0.25">
      <c r="B13" s="5" t="s">
        <v>57</v>
      </c>
      <c r="C13" s="21">
        <v>45000</v>
      </c>
      <c r="D13" s="21" t="s">
        <v>93</v>
      </c>
      <c r="E13" s="5" t="s">
        <v>58</v>
      </c>
      <c r="F13" s="1">
        <v>2013</v>
      </c>
      <c r="G13" s="17" t="s">
        <v>59</v>
      </c>
      <c r="H13" s="5" t="s">
        <v>8</v>
      </c>
      <c r="I13" s="5" t="s">
        <v>21</v>
      </c>
      <c r="J13" s="5" t="s">
        <v>16</v>
      </c>
    </row>
    <row r="14" spans="2:10" ht="135" x14ac:dyDescent="0.25">
      <c r="B14" s="5" t="s">
        <v>65</v>
      </c>
      <c r="C14" s="21">
        <v>25186</v>
      </c>
      <c r="D14" s="21" t="s">
        <v>93</v>
      </c>
      <c r="E14" s="5" t="s">
        <v>66</v>
      </c>
      <c r="F14" s="1">
        <v>2013</v>
      </c>
      <c r="G14" s="17" t="s">
        <v>67</v>
      </c>
      <c r="H14" s="5" t="s">
        <v>8</v>
      </c>
      <c r="I14" s="5" t="s">
        <v>15</v>
      </c>
      <c r="J14" s="5" t="s">
        <v>16</v>
      </c>
    </row>
    <row r="15" spans="2:10" ht="105" x14ac:dyDescent="0.25">
      <c r="B15" s="5" t="s">
        <v>43</v>
      </c>
      <c r="C15" s="21">
        <v>25000</v>
      </c>
      <c r="D15" s="21" t="s">
        <v>91</v>
      </c>
      <c r="E15" s="5" t="s">
        <v>44</v>
      </c>
      <c r="F15" s="1">
        <v>2013</v>
      </c>
      <c r="G15" s="17" t="s">
        <v>45</v>
      </c>
      <c r="H15" s="5" t="s">
        <v>8</v>
      </c>
      <c r="I15" s="5" t="s">
        <v>46</v>
      </c>
      <c r="J15" s="5" t="s">
        <v>10</v>
      </c>
    </row>
    <row r="16" spans="2:10" ht="90" x14ac:dyDescent="0.25">
      <c r="B16" s="5" t="s">
        <v>32</v>
      </c>
      <c r="C16" s="21">
        <v>24970</v>
      </c>
      <c r="D16" s="21" t="s">
        <v>91</v>
      </c>
      <c r="E16" s="5" t="s">
        <v>33</v>
      </c>
      <c r="F16" s="1">
        <v>2012</v>
      </c>
      <c r="G16" s="18" t="s">
        <v>34</v>
      </c>
      <c r="H16" s="6" t="s">
        <v>8</v>
      </c>
      <c r="I16" s="7" t="s">
        <v>35</v>
      </c>
      <c r="J16" s="8" t="s">
        <v>10</v>
      </c>
    </row>
    <row r="17" spans="2:10" ht="90" x14ac:dyDescent="0.25">
      <c r="B17" s="5" t="s">
        <v>23</v>
      </c>
      <c r="C17" s="21">
        <v>19100</v>
      </c>
      <c r="D17" s="21" t="s">
        <v>92</v>
      </c>
      <c r="E17" s="5" t="s">
        <v>24</v>
      </c>
      <c r="F17" s="1">
        <v>2012</v>
      </c>
      <c r="G17" s="18" t="s">
        <v>25</v>
      </c>
      <c r="H17" s="6" t="s">
        <v>8</v>
      </c>
      <c r="I17" s="7" t="s">
        <v>26</v>
      </c>
      <c r="J17" s="8" t="s">
        <v>143</v>
      </c>
    </row>
    <row r="18" spans="2:10" ht="30" x14ac:dyDescent="0.25">
      <c r="B18" s="5" t="s">
        <v>5</v>
      </c>
      <c r="C18" s="21">
        <v>11990</v>
      </c>
      <c r="D18" s="21" t="s">
        <v>92</v>
      </c>
      <c r="E18" s="5" t="s">
        <v>6</v>
      </c>
      <c r="F18" s="1">
        <v>2012</v>
      </c>
      <c r="G18" s="17" t="s">
        <v>7</v>
      </c>
      <c r="H18" s="5" t="s">
        <v>8</v>
      </c>
      <c r="I18" s="5" t="s">
        <v>9</v>
      </c>
      <c r="J18" s="5" t="s">
        <v>10</v>
      </c>
    </row>
    <row r="19" spans="2:10" ht="90" x14ac:dyDescent="0.25">
      <c r="B19" s="5" t="s">
        <v>61</v>
      </c>
      <c r="C19" s="21">
        <v>9250</v>
      </c>
      <c r="D19" s="21" t="s">
        <v>92</v>
      </c>
      <c r="E19" s="5" t="s">
        <v>62</v>
      </c>
      <c r="F19" s="1">
        <v>2013</v>
      </c>
      <c r="G19" s="17" t="s">
        <v>63</v>
      </c>
      <c r="H19" s="5" t="s">
        <v>8</v>
      </c>
      <c r="I19" s="5" t="s">
        <v>82</v>
      </c>
      <c r="J19" s="5" t="s">
        <v>10</v>
      </c>
    </row>
    <row r="20" spans="2:10" ht="105" x14ac:dyDescent="0.25">
      <c r="B20" s="5" t="s">
        <v>37</v>
      </c>
      <c r="C20" s="21">
        <v>8320</v>
      </c>
      <c r="D20" s="21" t="s">
        <v>92</v>
      </c>
      <c r="E20" s="5" t="s">
        <v>38</v>
      </c>
      <c r="F20" s="1">
        <v>2012</v>
      </c>
      <c r="G20" s="18" t="s">
        <v>39</v>
      </c>
      <c r="H20" s="6" t="s">
        <v>40</v>
      </c>
      <c r="I20" s="6" t="s">
        <v>41</v>
      </c>
      <c r="J20" s="5" t="s">
        <v>10</v>
      </c>
    </row>
    <row r="22" spans="2:10" x14ac:dyDescent="0.25">
      <c r="B22" s="35" t="s">
        <v>145</v>
      </c>
      <c r="C22" s="36">
        <f>SUM(C3:C20)</f>
        <v>1563103</v>
      </c>
      <c r="D22" s="36"/>
    </row>
    <row r="23" spans="2:10" x14ac:dyDescent="0.25">
      <c r="B23" s="35" t="s">
        <v>146</v>
      </c>
      <c r="C23" s="36">
        <f>AVERAGE(C3:C20)</f>
        <v>86839.055555555562</v>
      </c>
    </row>
  </sheetData>
  <autoFilter ref="B2:J2">
    <sortState ref="B3:M20">
      <sortCondition descending="1" ref="C2"/>
    </sortState>
  </autoFilter>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9"/>
  <sheetViews>
    <sheetView workbookViewId="0">
      <selection activeCell="B12" sqref="B12"/>
    </sheetView>
  </sheetViews>
  <sheetFormatPr defaultRowHeight="15" x14ac:dyDescent="0.25"/>
  <cols>
    <col min="1" max="1" width="56.28515625" bestFit="1" customWidth="1"/>
    <col min="2" max="2" width="30.5703125" style="56" customWidth="1"/>
    <col min="3" max="3" width="15.28515625" style="57" customWidth="1"/>
    <col min="5" max="5" width="30.5703125" bestFit="1" customWidth="1"/>
  </cols>
  <sheetData>
    <row r="2" spans="1:3" x14ac:dyDescent="0.25">
      <c r="A2" s="46" t="s">
        <v>152</v>
      </c>
      <c r="B2" s="46" t="s">
        <v>149</v>
      </c>
      <c r="C2" s="47" t="s">
        <v>151</v>
      </c>
    </row>
    <row r="3" spans="1:3" x14ac:dyDescent="0.25">
      <c r="A3" s="50" t="s">
        <v>37</v>
      </c>
      <c r="B3" s="48">
        <v>0</v>
      </c>
      <c r="C3" s="49">
        <v>8320</v>
      </c>
    </row>
    <row r="4" spans="1:3" x14ac:dyDescent="0.25">
      <c r="A4" s="50" t="s">
        <v>43</v>
      </c>
      <c r="B4" s="48">
        <v>1.3218910444525521E-3</v>
      </c>
      <c r="C4" s="49">
        <v>25000</v>
      </c>
    </row>
    <row r="5" spans="1:3" x14ac:dyDescent="0.25">
      <c r="A5" s="50" t="s">
        <v>48</v>
      </c>
      <c r="B5" s="48">
        <v>7.1619714285714288E-3</v>
      </c>
      <c r="C5" s="49">
        <v>250669</v>
      </c>
    </row>
    <row r="6" spans="1:3" x14ac:dyDescent="0.25">
      <c r="A6" s="55" t="s">
        <v>95</v>
      </c>
      <c r="B6" s="53">
        <v>2.5050819670051801E-2</v>
      </c>
      <c r="C6" s="54">
        <v>217249</v>
      </c>
    </row>
    <row r="7" spans="1:3" x14ac:dyDescent="0.25">
      <c r="A7" s="50" t="s">
        <v>32</v>
      </c>
      <c r="B7" s="48">
        <v>2.5549200372443289E-2</v>
      </c>
      <c r="C7" s="49">
        <v>24970</v>
      </c>
    </row>
    <row r="8" spans="1:3" x14ac:dyDescent="0.25">
      <c r="A8" s="50" t="s">
        <v>12</v>
      </c>
      <c r="B8" s="48">
        <v>2.5959001707086524E-2</v>
      </c>
      <c r="C8" s="49">
        <v>92000</v>
      </c>
    </row>
    <row r="9" spans="1:3" x14ac:dyDescent="0.25">
      <c r="A9" s="50" t="s">
        <v>61</v>
      </c>
      <c r="B9" s="48">
        <v>3.5576923076923075E-2</v>
      </c>
      <c r="C9" s="49">
        <v>9250</v>
      </c>
    </row>
    <row r="10" spans="1:3" x14ac:dyDescent="0.25">
      <c r="A10" s="50" t="s">
        <v>69</v>
      </c>
      <c r="B10" s="53">
        <v>7.3034515571062469E-2</v>
      </c>
      <c r="C10" s="49">
        <v>49275</v>
      </c>
    </row>
    <row r="11" spans="1:3" x14ac:dyDescent="0.25">
      <c r="A11" s="55" t="s">
        <v>101</v>
      </c>
      <c r="B11" s="53">
        <v>9.7705713517468221E-2</v>
      </c>
      <c r="C11" s="54">
        <v>100000</v>
      </c>
    </row>
    <row r="12" spans="1:3" x14ac:dyDescent="0.25">
      <c r="A12" s="50" t="s">
        <v>28</v>
      </c>
      <c r="B12" s="48">
        <v>0.17974999999999999</v>
      </c>
      <c r="C12" s="49">
        <v>46735</v>
      </c>
    </row>
    <row r="13" spans="1:3" x14ac:dyDescent="0.25">
      <c r="A13" s="50" t="s">
        <v>57</v>
      </c>
      <c r="B13" s="48">
        <v>0.27777777777777779</v>
      </c>
      <c r="C13" s="49">
        <v>45000</v>
      </c>
    </row>
    <row r="14" spans="1:3" x14ac:dyDescent="0.25">
      <c r="A14" s="50" t="s">
        <v>52</v>
      </c>
      <c r="B14" s="48">
        <v>0.28990000775133712</v>
      </c>
      <c r="C14" s="49">
        <v>187000</v>
      </c>
    </row>
    <row r="15" spans="1:3" x14ac:dyDescent="0.25">
      <c r="A15" s="50" t="s">
        <v>65</v>
      </c>
      <c r="B15" s="48">
        <v>0.56000000000000005</v>
      </c>
      <c r="C15" s="49">
        <v>25186</v>
      </c>
    </row>
    <row r="16" spans="1:3" x14ac:dyDescent="0.25">
      <c r="A16" s="50" t="s">
        <v>5</v>
      </c>
      <c r="B16" s="48">
        <v>0.65742398363842236</v>
      </c>
      <c r="C16" s="49">
        <v>11990</v>
      </c>
    </row>
    <row r="17" spans="1:3" x14ac:dyDescent="0.25">
      <c r="A17" s="50" t="s">
        <v>18</v>
      </c>
      <c r="B17" s="48">
        <v>0.73771890135809703</v>
      </c>
      <c r="C17" s="49">
        <v>99460</v>
      </c>
    </row>
    <row r="18" spans="1:3" x14ac:dyDescent="0.25">
      <c r="A18" s="50" t="s">
        <v>23</v>
      </c>
      <c r="B18" s="48">
        <v>0.90521327014218012</v>
      </c>
      <c r="C18" s="49">
        <v>19100</v>
      </c>
    </row>
    <row r="19" spans="1:3" x14ac:dyDescent="0.25">
      <c r="A19" s="50" t="s">
        <v>73</v>
      </c>
      <c r="B19" s="48">
        <v>1.4435276874128624</v>
      </c>
      <c r="C19" s="49">
        <v>201899</v>
      </c>
    </row>
  </sheetData>
  <sortState ref="A3:C19">
    <sortCondition ref="B3:B19"/>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all DATA</vt:lpstr>
      <vt:lpstr>TOOLS</vt:lpstr>
      <vt:lpstr>PROFILE</vt:lpstr>
      <vt:lpstr>OSIFE Projects</vt:lpstr>
      <vt:lpstr>GRANTS PER SIZE</vt:lpstr>
      <vt:lpstr>FUNDING DEPENDENCY</vt:lpstr>
      <vt:lpstr>'GRANTS PER SIZE'!_FilterDatabase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Belen Marin</dc:creator>
  <cp:lastModifiedBy>Daphne Panayotatos</cp:lastModifiedBy>
  <cp:lastPrinted>2014-03-07T14:43:11Z</cp:lastPrinted>
  <dcterms:created xsi:type="dcterms:W3CDTF">2014-03-06T17:09:17Z</dcterms:created>
  <dcterms:modified xsi:type="dcterms:W3CDTF">2014-03-12T14:26:22Z</dcterms:modified>
</cp:coreProperties>
</file>